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G66" i="1" l="1"/>
  <c r="G69" i="1" s="1"/>
  <c r="O67" i="1" l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R60" i="1" s="1"/>
  <c r="Q61" i="1"/>
  <c r="Q62" i="1"/>
  <c r="Q63" i="1"/>
  <c r="Q64" i="1"/>
  <c r="Q65" i="1"/>
  <c r="Q54" i="1"/>
  <c r="R62" i="1" l="1"/>
  <c r="P62" i="1"/>
  <c r="E60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<sst xmlns="http://schemas.openxmlformats.org/spreadsheetml/2006/main" count="176" uniqueCount="136">
  <si>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</si>
  <si>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</si>
  <si>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</si>
  <si>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</si>
  <si>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</si>
  <si>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</si>
  <si>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</si>
  <si>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</si>
  <si>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</si>
  <si>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</si>
  <si>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</si>
  <si>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</si>
  <si>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</si>
  <si>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</si>
  <si>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</si>
  <si>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</si>
  <si>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</si>
  <si>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</si>
  <si>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</si>
  <si>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</si>
  <si>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</si>
  <si>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</si>
  <si>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</si>
  <si>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</si>
  <si>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</si>
  <si>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</si>
  <si>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</si>
  <si>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</si>
  <si>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</si>
  <si>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</si>
  <si>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</si>
  <si>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</si>
  <si>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</si>
  <si>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</si>
  <si>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</si>
  <si>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</si>
  <si>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</si>
  <si>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</si>
  <si>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</si>
  <si>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</si>
  <si>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</si>
  <si>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</si>
  <si>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</si>
  <si>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</si>
  <si>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</si>
  <si>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</si>
  <si>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</si>
  <si>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</si>
  <si>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</si>
  <si>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</si>
  <si>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</si>
  <si>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</si>
  <si>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</si>
  <si>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</si>
  <si>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</si>
  <si>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</si>
  <si>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</si>
  <si>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</si>
  <si>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</si>
  <si>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</si>
  <si>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</si>
  <si>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</si>
  <si>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</si>
  <si>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</si>
  <si>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</si>
  <si>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</si>
  <si>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</si>
  <si>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</si>
  <si>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</si>
  <si>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</si>
  <si>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</si>
  <si>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</si>
  <si>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</si>
  <si>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</si>
  <si>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</si>
  <si>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</si>
  <si>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</si>
  <si>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</si>
  <si>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</si>
  <si>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</si>
  <si>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</si>
  <si>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</si>
  <si>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</si>
  <si>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</si>
  <si>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</si>
  <si>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</si>
  <si>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</si>
  <si>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</si>
  <si>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</si>
  <si>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</si>
  <si>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</si>
  <si>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</si>
  <si>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</si>
  <si>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</si>
  <si>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</si>
  <si>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</si>
  <si>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</si>
  <si>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</si>
  <si>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</si>
  <si>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</si>
  <si>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</si>
  <si>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</si>
  <si>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</si>
  <si>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</si>
  <si>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</si>
  <si>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</si>
  <si>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</si>
  <si>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</si>
  <si>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</si>
  <si>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</si>
  <si>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</si>
  <si>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</si>
  <si>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</si>
  <si>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</si>
  <si>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</si>
  <si>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</si>
  <si>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</si>
  <si>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</si>
  <si>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</si>
  <si>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</si>
  <si>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</si>
  <si>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</si>
  <si>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</si>
  <si>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</si>
  <si>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</si>
  <si>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</si>
  <si>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</si>
  <si>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</si>
  <si>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</si>
  <si>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</si>
  <si>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</si>
  <si>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Иҷрокунанда:    Қаландаров Н.</t>
  </si>
  <si>
    <t>Оиди ҳолати роҳҳои автомобилгард ва ағбаҳо ба ҳолати  03.01.2018c</t>
  </si>
  <si>
    <t>кушода, камабр</t>
  </si>
  <si>
    <t>кушода, абрнок</t>
  </si>
  <si>
    <t xml:space="preserve"> Ҳамагӣ дар Ҷумҳурии Ӯзбекистон 56 вагон дар ҳаракат аз он ҷумла :  1 в - равғани техники, 3 в - бензин, 52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</si>
</sst>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0.79761904761904767</c:v>
                </c:pt>
                <c:pt idx="4" formatCode="0%">
                  <c:v>2.42</c:v>
                </c:pt>
                <c:pt idx="6" formatCode="0%">
                  <c:v>1.5438596491228069</c:v>
                </c:pt>
                <c:pt idx="8" formatCode="0%">
                  <c:v>0.92592592592592593</c:v>
                </c:pt>
                <c:pt idx="10" formatCode="0%">
                  <c:v>0</c:v>
                </c:pt>
                <c:pt idx="12" formatCode="0%">
                  <c:v>1.3181818181818181</c:v>
                </c:pt>
                <c:pt idx="14" formatCode="0%">
                  <c:v>1.370253164556962</c:v>
                </c:pt>
                <c:pt idx="15" formatCode="0%">
                  <c:v>1.1819501572707476</c:v>
                </c:pt>
                <c:pt idx="17" formatCode="0%">
                  <c:v>1.1953247920881096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42738</c:v>
                </c:pt>
                <c:pt idx="1">
                  <c:v>0</c:v>
                </c:pt>
                <c:pt idx="2">
                  <c:v>84</c:v>
                </c:pt>
                <c:pt idx="4">
                  <c:v>50</c:v>
                </c:pt>
                <c:pt idx="6">
                  <c:v>57</c:v>
                </c:pt>
                <c:pt idx="8">
                  <c:v>81</c:v>
                </c:pt>
                <c:pt idx="10">
                  <c:v>0</c:v>
                </c:pt>
                <c:pt idx="12">
                  <c:v>44</c:v>
                </c:pt>
                <c:pt idx="14">
                  <c:v>316</c:v>
                </c:pt>
                <c:pt idx="15">
                  <c:v>4133</c:v>
                </c:pt>
                <c:pt idx="17">
                  <c:v>4449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735</c:v>
                </c:pt>
                <c:pt idx="16">
                  <c:v>748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22</c:v>
                </c:pt>
                <c:pt idx="7">
                  <c:v>38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1551</c:v>
                </c:pt>
                <c:pt idx="16">
                  <c:v>1626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26</c:v>
                </c:pt>
                <c:pt idx="3">
                  <c:v>41</c:v>
                </c:pt>
                <c:pt idx="4">
                  <c:v>36</c:v>
                </c:pt>
                <c:pt idx="5">
                  <c:v>85</c:v>
                </c:pt>
                <c:pt idx="6">
                  <c:v>23</c:v>
                </c:pt>
                <c:pt idx="7">
                  <c:v>5</c:v>
                </c:pt>
                <c:pt idx="8">
                  <c:v>27</c:v>
                </c:pt>
                <c:pt idx="9">
                  <c:v>48</c:v>
                </c:pt>
                <c:pt idx="10">
                  <c:v>14</c:v>
                </c:pt>
                <c:pt idx="11">
                  <c:v>10</c:v>
                </c:pt>
                <c:pt idx="12">
                  <c:v>22</c:v>
                </c:pt>
                <c:pt idx="13">
                  <c:v>36</c:v>
                </c:pt>
                <c:pt idx="15">
                  <c:v>834</c:v>
                </c:pt>
                <c:pt idx="16">
                  <c:v>874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16</c:v>
                </c:pt>
                <c:pt idx="4">
                  <c:v>8</c:v>
                </c:pt>
                <c:pt idx="5">
                  <c:v>44</c:v>
                </c:pt>
                <c:pt idx="6">
                  <c:v>35</c:v>
                </c:pt>
                <c:pt idx="7">
                  <c:v>12</c:v>
                </c:pt>
                <c:pt idx="8">
                  <c:v>18</c:v>
                </c:pt>
                <c:pt idx="9">
                  <c:v>21</c:v>
                </c:pt>
                <c:pt idx="10">
                  <c:v>14</c:v>
                </c:pt>
                <c:pt idx="11">
                  <c:v>10</c:v>
                </c:pt>
                <c:pt idx="12">
                  <c:v>6</c:v>
                </c:pt>
                <c:pt idx="13">
                  <c:v>17</c:v>
                </c:pt>
                <c:pt idx="15">
                  <c:v>1130</c:v>
                </c:pt>
                <c:pt idx="16">
                  <c:v>1150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25</c:v>
                </c:pt>
                <c:pt idx="4">
                  <c:v>52</c:v>
                </c:pt>
                <c:pt idx="6">
                  <c:v>47</c:v>
                </c:pt>
                <c:pt idx="8">
                  <c:v>39</c:v>
                </c:pt>
                <c:pt idx="10">
                  <c:v>24</c:v>
                </c:pt>
                <c:pt idx="12">
                  <c:v>23</c:v>
                </c:pt>
                <c:pt idx="15">
                  <c:v>2280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26</c:v>
                </c:pt>
                <c:pt idx="3">
                  <c:v>41</c:v>
                </c:pt>
                <c:pt idx="4">
                  <c:v>36</c:v>
                </c:pt>
                <c:pt idx="5">
                  <c:v>85</c:v>
                </c:pt>
                <c:pt idx="6">
                  <c:v>45</c:v>
                </c:pt>
                <c:pt idx="7">
                  <c:v>43</c:v>
                </c:pt>
                <c:pt idx="8">
                  <c:v>27</c:v>
                </c:pt>
                <c:pt idx="9">
                  <c:v>48</c:v>
                </c:pt>
                <c:pt idx="10">
                  <c:v>14</c:v>
                </c:pt>
                <c:pt idx="11">
                  <c:v>10</c:v>
                </c:pt>
                <c:pt idx="12">
                  <c:v>22</c:v>
                </c:pt>
                <c:pt idx="13">
                  <c:v>36</c:v>
                </c:pt>
                <c:pt idx="15">
                  <c:v>2385</c:v>
                </c:pt>
                <c:pt idx="16">
                  <c:v>2500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67</c:v>
                </c:pt>
                <c:pt idx="4">
                  <c:v>121</c:v>
                </c:pt>
                <c:pt idx="6">
                  <c:v>88</c:v>
                </c:pt>
                <c:pt idx="8">
                  <c:v>75</c:v>
                </c:pt>
                <c:pt idx="10">
                  <c:v>24</c:v>
                </c:pt>
                <c:pt idx="12">
                  <c:v>58</c:v>
                </c:pt>
                <c:pt idx="14">
                  <c:v>433</c:v>
                </c:pt>
                <c:pt idx="15">
                  <c:v>4885</c:v>
                </c:pt>
                <c:pt idx="17">
                  <c:v>5318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375968"/>
        <c:axId val="158376360"/>
      </c:barChart>
      <c:catAx>
        <c:axId val="15837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376360"/>
        <c:crosses val="autoZero"/>
        <c:auto val="1"/>
        <c:lblAlgn val="ctr"/>
        <c:lblOffset val="100"/>
        <c:noMultiLvlLbl val="0"/>
      </c:catAx>
      <c:valAx>
        <c:axId val="158376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37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0.79761904761904767</c:v>
                </c:pt>
                <c:pt idx="4" formatCode="0%">
                  <c:v>2.42</c:v>
                </c:pt>
                <c:pt idx="6" formatCode="0%">
                  <c:v>1.5438596491228069</c:v>
                </c:pt>
                <c:pt idx="8" formatCode="0%">
                  <c:v>0.92592592592592593</c:v>
                </c:pt>
                <c:pt idx="10" formatCode="0%">
                  <c:v>0</c:v>
                </c:pt>
                <c:pt idx="12" formatCode="0%">
                  <c:v>1.3181818181818181</c:v>
                </c:pt>
                <c:pt idx="14" formatCode="0%">
                  <c:v>1.370253164556962</c:v>
                </c:pt>
                <c:pt idx="15" formatCode="0%">
                  <c:v>1.1819501572707476</c:v>
                </c:pt>
                <c:pt idx="17" formatCode="0%">
                  <c:v>1.1953247920881096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42738</c:v>
                </c:pt>
                <c:pt idx="1">
                  <c:v>0</c:v>
                </c:pt>
                <c:pt idx="2">
                  <c:v>84</c:v>
                </c:pt>
                <c:pt idx="4">
                  <c:v>50</c:v>
                </c:pt>
                <c:pt idx="6">
                  <c:v>57</c:v>
                </c:pt>
                <c:pt idx="8">
                  <c:v>81</c:v>
                </c:pt>
                <c:pt idx="10">
                  <c:v>0</c:v>
                </c:pt>
                <c:pt idx="12">
                  <c:v>44</c:v>
                </c:pt>
                <c:pt idx="14">
                  <c:v>316</c:v>
                </c:pt>
                <c:pt idx="15">
                  <c:v>4133</c:v>
                </c:pt>
                <c:pt idx="17">
                  <c:v>4449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</c:v>
                </c:pt>
                <c:pt idx="7">
                  <c:v>10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735</c:v>
                </c:pt>
                <c:pt idx="16">
                  <c:v>748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22</c:v>
                </c:pt>
                <c:pt idx="7">
                  <c:v>38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1551</c:v>
                </c:pt>
                <c:pt idx="16">
                  <c:v>1626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26</c:v>
                </c:pt>
                <c:pt idx="3">
                  <c:v>41</c:v>
                </c:pt>
                <c:pt idx="4">
                  <c:v>36</c:v>
                </c:pt>
                <c:pt idx="5">
                  <c:v>85</c:v>
                </c:pt>
                <c:pt idx="6">
                  <c:v>23</c:v>
                </c:pt>
                <c:pt idx="7">
                  <c:v>5</c:v>
                </c:pt>
                <c:pt idx="8">
                  <c:v>27</c:v>
                </c:pt>
                <c:pt idx="9">
                  <c:v>48</c:v>
                </c:pt>
                <c:pt idx="10">
                  <c:v>14</c:v>
                </c:pt>
                <c:pt idx="11">
                  <c:v>10</c:v>
                </c:pt>
                <c:pt idx="12">
                  <c:v>22</c:v>
                </c:pt>
                <c:pt idx="13">
                  <c:v>36</c:v>
                </c:pt>
                <c:pt idx="15">
                  <c:v>834</c:v>
                </c:pt>
                <c:pt idx="16">
                  <c:v>874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9</c:v>
                </c:pt>
                <c:pt idx="3">
                  <c:v>16</c:v>
                </c:pt>
                <c:pt idx="4">
                  <c:v>8</c:v>
                </c:pt>
                <c:pt idx="5">
                  <c:v>44</c:v>
                </c:pt>
                <c:pt idx="6">
                  <c:v>35</c:v>
                </c:pt>
                <c:pt idx="7">
                  <c:v>12</c:v>
                </c:pt>
                <c:pt idx="8">
                  <c:v>18</c:v>
                </c:pt>
                <c:pt idx="9">
                  <c:v>21</c:v>
                </c:pt>
                <c:pt idx="10">
                  <c:v>14</c:v>
                </c:pt>
                <c:pt idx="11">
                  <c:v>10</c:v>
                </c:pt>
                <c:pt idx="12">
                  <c:v>6</c:v>
                </c:pt>
                <c:pt idx="13">
                  <c:v>17</c:v>
                </c:pt>
                <c:pt idx="15">
                  <c:v>1130</c:v>
                </c:pt>
                <c:pt idx="16">
                  <c:v>1150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25</c:v>
                </c:pt>
                <c:pt idx="4">
                  <c:v>52</c:v>
                </c:pt>
                <c:pt idx="6">
                  <c:v>47</c:v>
                </c:pt>
                <c:pt idx="8">
                  <c:v>39</c:v>
                </c:pt>
                <c:pt idx="10">
                  <c:v>24</c:v>
                </c:pt>
                <c:pt idx="12">
                  <c:v>23</c:v>
                </c:pt>
                <c:pt idx="15">
                  <c:v>2280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26</c:v>
                </c:pt>
                <c:pt idx="3">
                  <c:v>41</c:v>
                </c:pt>
                <c:pt idx="4">
                  <c:v>36</c:v>
                </c:pt>
                <c:pt idx="5">
                  <c:v>85</c:v>
                </c:pt>
                <c:pt idx="6">
                  <c:v>45</c:v>
                </c:pt>
                <c:pt idx="7">
                  <c:v>43</c:v>
                </c:pt>
                <c:pt idx="8">
                  <c:v>27</c:v>
                </c:pt>
                <c:pt idx="9">
                  <c:v>48</c:v>
                </c:pt>
                <c:pt idx="10">
                  <c:v>14</c:v>
                </c:pt>
                <c:pt idx="11">
                  <c:v>10</c:v>
                </c:pt>
                <c:pt idx="12">
                  <c:v>22</c:v>
                </c:pt>
                <c:pt idx="13">
                  <c:v>36</c:v>
                </c:pt>
                <c:pt idx="15">
                  <c:v>2385</c:v>
                </c:pt>
                <c:pt idx="16">
                  <c:v>2500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67</c:v>
                </c:pt>
                <c:pt idx="4">
                  <c:v>121</c:v>
                </c:pt>
                <c:pt idx="6">
                  <c:v>88</c:v>
                </c:pt>
                <c:pt idx="8">
                  <c:v>75</c:v>
                </c:pt>
                <c:pt idx="10">
                  <c:v>24</c:v>
                </c:pt>
                <c:pt idx="12">
                  <c:v>58</c:v>
                </c:pt>
                <c:pt idx="14">
                  <c:v>433</c:v>
                </c:pt>
                <c:pt idx="15">
                  <c:v>4885</c:v>
                </c:pt>
                <c:pt idx="17">
                  <c:v>5318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374400"/>
        <c:axId val="158374792"/>
      </c:barChart>
      <c:catAx>
        <c:axId val="15837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374792"/>
        <c:crosses val="autoZero"/>
        <c:auto val="1"/>
        <c:lblAlgn val="ctr"/>
        <c:lblOffset val="100"/>
        <c:noMultiLvlLbl val="0"/>
      </c:catAx>
      <c:valAx>
        <c:axId val="158374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374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zoomScale="70" zoomScaleSheetLayoutView="70" workbookViewId="0">
      <selection activeCell="H62" sqref="H62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132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0" t="s">
        <v>38</v>
      </c>
      <c r="B4" s="150" t="s">
        <v>83</v>
      </c>
      <c r="C4" s="150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1"/>
      <c r="B5" s="151"/>
      <c r="C5" s="151"/>
      <c r="D5" s="157"/>
      <c r="E5" s="158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1"/>
      <c r="B6" s="151"/>
      <c r="C6" s="151"/>
      <c r="D6" s="157"/>
      <c r="E6" s="158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1"/>
      <c r="B7" s="151"/>
      <c r="C7" s="151"/>
      <c r="D7" s="157"/>
      <c r="E7" s="158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2"/>
      <c r="B8" s="152"/>
      <c r="C8" s="152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3" t="s">
        <v>84</v>
      </c>
      <c r="R8" s="154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5">
        <v>7</v>
      </c>
      <c r="R9" s="156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133</v>
      </c>
      <c r="E11" s="82"/>
      <c r="F11" s="81" t="s">
        <v>119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1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133</v>
      </c>
      <c r="E12" s="82"/>
      <c r="F12" s="81" t="s">
        <v>118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1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133</v>
      </c>
      <c r="E13" s="82"/>
      <c r="F13" s="81" t="s">
        <v>120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1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133</v>
      </c>
      <c r="E14" s="82"/>
      <c r="F14" s="81" t="s">
        <v>117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133</v>
      </c>
      <c r="E15" s="82"/>
      <c r="F15" s="81" t="s">
        <v>116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133</v>
      </c>
      <c r="E16" s="82"/>
      <c r="F16" s="81" t="s">
        <v>121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1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133</v>
      </c>
      <c r="E17" s="82"/>
      <c r="F17" s="81" t="s">
        <v>122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133</v>
      </c>
      <c r="E18" s="82"/>
      <c r="F18" s="81" t="s">
        <v>123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134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8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133</v>
      </c>
      <c r="E22" s="82"/>
      <c r="F22" s="81" t="s">
        <v>106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133</v>
      </c>
      <c r="E23" s="82"/>
      <c r="F23" s="81" t="s">
        <v>107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2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133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133</v>
      </c>
      <c r="E26" s="82"/>
      <c r="F26" s="81" t="s">
        <v>124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1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133</v>
      </c>
      <c r="E27" s="82"/>
      <c r="F27" s="81" t="s">
        <v>103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3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133</v>
      </c>
      <c r="E28" s="82"/>
      <c r="F28" s="81" t="s">
        <v>125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1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133</v>
      </c>
      <c r="E30" s="82"/>
      <c r="F30" s="81" t="s">
        <v>126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133</v>
      </c>
      <c r="E31" s="82"/>
      <c r="F31" s="81" t="s">
        <v>127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3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133</v>
      </c>
      <c r="E32" s="82"/>
      <c r="F32" s="81" t="s">
        <v>128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59">
        <v>4</v>
      </c>
      <c r="E33" s="85"/>
      <c r="F33" s="159">
        <v>5</v>
      </c>
      <c r="G33" s="84"/>
      <c r="H33" s="84"/>
      <c r="I33" s="84"/>
      <c r="J33" s="84"/>
      <c r="K33" s="84"/>
      <c r="L33" s="84"/>
      <c r="M33" s="85"/>
      <c r="N33" s="159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133</v>
      </c>
      <c r="E35" s="82"/>
      <c r="F35" s="81" t="s">
        <v>108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5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133</v>
      </c>
      <c r="E36" s="82"/>
      <c r="F36" s="81" t="s">
        <v>109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5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133</v>
      </c>
      <c r="E39" s="82"/>
      <c r="F39" s="81" t="s">
        <v>115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2</v>
      </c>
      <c r="R39" s="46"/>
    </row>
    <row r="40" spans="1:19" s="5" customFormat="1" ht="49.5" customHeight="1">
      <c r="A40" s="142"/>
      <c r="B40" s="142"/>
      <c r="C40" s="32" t="s">
        <v>33</v>
      </c>
      <c r="D40" s="81" t="s">
        <v>133</v>
      </c>
      <c r="E40" s="82"/>
      <c r="F40" s="81" t="s">
        <v>110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1</v>
      </c>
      <c r="R40" s="46"/>
    </row>
    <row r="41" spans="1:19" s="5" customFormat="1" ht="47.25" customHeight="1">
      <c r="A41" s="142"/>
      <c r="B41" s="142"/>
      <c r="C41" s="32" t="s">
        <v>3</v>
      </c>
      <c r="D41" s="81" t="s">
        <v>133</v>
      </c>
      <c r="E41" s="82"/>
      <c r="F41" s="81" t="s">
        <v>129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1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133</v>
      </c>
      <c r="E42" s="82"/>
      <c r="F42" s="81" t="s">
        <v>111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2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133</v>
      </c>
      <c r="E43" s="82"/>
      <c r="F43" s="81" t="s">
        <v>114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1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133</v>
      </c>
      <c r="E44" s="82"/>
      <c r="F44" s="81" t="s">
        <v>112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133</v>
      </c>
      <c r="E45" s="82"/>
      <c r="F45" s="81" t="s">
        <v>105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2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133</v>
      </c>
      <c r="E46" s="82"/>
      <c r="F46" s="81" t="s">
        <v>113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133</v>
      </c>
      <c r="E47" s="82"/>
      <c r="F47" s="81" t="s">
        <v>104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2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133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1">
        <f>Q48+Q47+Q46+Q45+Q44+Q43+Q42+Q41+Q40+Q39+Q36+Q35+Q32+Q31+Q30+Q28+Q27+Q26+Q24+Q23+Q22+Q19+Q18+Q17+Q16+Q15+Q14+Q13+Q12+Q11</f>
        <v>60</v>
      </c>
      <c r="R49" s="162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42738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0.79761904761904767</v>
      </c>
      <c r="F54" s="37" t="s">
        <v>72</v>
      </c>
      <c r="G54" s="127">
        <v>84</v>
      </c>
      <c r="H54" s="62">
        <v>0</v>
      </c>
      <c r="I54" s="63">
        <v>0</v>
      </c>
      <c r="J54" s="64"/>
      <c r="K54" s="121">
        <v>9</v>
      </c>
      <c r="L54" s="135"/>
      <c r="M54" s="136"/>
      <c r="N54" s="63">
        <v>26</v>
      </c>
      <c r="O54" s="69">
        <f>H54+K54</f>
        <v>9</v>
      </c>
      <c r="P54" s="79">
        <f>SUM(O54:O55)</f>
        <v>25</v>
      </c>
      <c r="Q54" s="70">
        <f>I54+N54</f>
        <v>26</v>
      </c>
      <c r="R54" s="79">
        <f>SUM(Q54:Q55)</f>
        <v>67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16</v>
      </c>
      <c r="L55" s="122"/>
      <c r="M55" s="123"/>
      <c r="N55" s="63">
        <v>41</v>
      </c>
      <c r="O55" s="69">
        <f t="shared" ref="O55:O65" si="0">H55+K55</f>
        <v>16</v>
      </c>
      <c r="P55" s="80"/>
      <c r="Q55" s="70">
        <f t="shared" ref="Q55:Q65" si="1">I55+N55</f>
        <v>41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2.42</v>
      </c>
      <c r="F56" s="37" t="s">
        <v>53</v>
      </c>
      <c r="G56" s="127">
        <v>50</v>
      </c>
      <c r="H56" s="62">
        <v>0</v>
      </c>
      <c r="I56" s="63">
        <v>0</v>
      </c>
      <c r="J56" s="62"/>
      <c r="K56" s="121">
        <v>8</v>
      </c>
      <c r="L56" s="122"/>
      <c r="M56" s="123"/>
      <c r="N56" s="63">
        <v>36</v>
      </c>
      <c r="O56" s="69">
        <f t="shared" si="0"/>
        <v>8</v>
      </c>
      <c r="P56" s="79">
        <f t="shared" ref="P56" si="3">SUM(O56:O57)</f>
        <v>52</v>
      </c>
      <c r="Q56" s="70">
        <f t="shared" si="1"/>
        <v>36</v>
      </c>
      <c r="R56" s="79">
        <f>SUM(Q56:Q57)</f>
        <v>121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44</v>
      </c>
      <c r="L57" s="122"/>
      <c r="M57" s="123"/>
      <c r="N57" s="63">
        <v>85</v>
      </c>
      <c r="O57" s="69">
        <f t="shared" si="0"/>
        <v>44</v>
      </c>
      <c r="P57" s="80"/>
      <c r="Q57" s="70">
        <f t="shared" si="1"/>
        <v>85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1.5438596491228069</v>
      </c>
      <c r="F58" s="50" t="s">
        <v>74</v>
      </c>
      <c r="G58" s="127">
        <v>57</v>
      </c>
      <c r="H58" s="62">
        <v>12</v>
      </c>
      <c r="I58" s="63">
        <v>22</v>
      </c>
      <c r="J58" s="62"/>
      <c r="K58" s="121">
        <v>23</v>
      </c>
      <c r="L58" s="122"/>
      <c r="M58" s="123"/>
      <c r="N58" s="63">
        <v>23</v>
      </c>
      <c r="O58" s="69">
        <f t="shared" si="0"/>
        <v>35</v>
      </c>
      <c r="P58" s="79">
        <f t="shared" ref="P58" si="5">SUM(O58:O59)</f>
        <v>47</v>
      </c>
      <c r="Q58" s="70">
        <f t="shared" si="1"/>
        <v>45</v>
      </c>
      <c r="R58" s="79">
        <f t="shared" ref="R58" si="6">SUM(Q58:Q59)</f>
        <v>88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10</v>
      </c>
      <c r="I59" s="63">
        <v>38</v>
      </c>
      <c r="J59" s="62"/>
      <c r="K59" s="121">
        <v>2</v>
      </c>
      <c r="L59" s="122"/>
      <c r="M59" s="123"/>
      <c r="N59" s="63">
        <v>5</v>
      </c>
      <c r="O59" s="69">
        <f t="shared" si="0"/>
        <v>12</v>
      </c>
      <c r="P59" s="80"/>
      <c r="Q59" s="70">
        <f t="shared" si="1"/>
        <v>43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0.92592592592592593</v>
      </c>
      <c r="F60" s="37" t="s">
        <v>23</v>
      </c>
      <c r="G60" s="127">
        <v>81</v>
      </c>
      <c r="H60" s="62">
        <v>0</v>
      </c>
      <c r="I60" s="63">
        <v>0</v>
      </c>
      <c r="J60" s="63"/>
      <c r="K60" s="121">
        <v>18</v>
      </c>
      <c r="L60" s="122"/>
      <c r="M60" s="123"/>
      <c r="N60" s="63">
        <v>27</v>
      </c>
      <c r="O60" s="69">
        <f t="shared" si="0"/>
        <v>18</v>
      </c>
      <c r="P60" s="79">
        <f t="shared" ref="P60" si="8">SUM(O60:O61)</f>
        <v>39</v>
      </c>
      <c r="Q60" s="70">
        <f t="shared" si="1"/>
        <v>27</v>
      </c>
      <c r="R60" s="79">
        <f t="shared" ref="R60" si="9">SUM(Q60:Q61)</f>
        <v>75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0</v>
      </c>
      <c r="J61" s="63"/>
      <c r="K61" s="121">
        <v>21</v>
      </c>
      <c r="L61" s="122"/>
      <c r="M61" s="123"/>
      <c r="N61" s="63">
        <v>48</v>
      </c>
      <c r="O61" s="69">
        <f t="shared" si="0"/>
        <v>21</v>
      </c>
      <c r="P61" s="80"/>
      <c r="Q61" s="70">
        <f t="shared" si="1"/>
        <v>48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v>0</v>
      </c>
      <c r="F62" s="25" t="s">
        <v>65</v>
      </c>
      <c r="G62" s="127">
        <v>0</v>
      </c>
      <c r="H62" s="62">
        <v>0</v>
      </c>
      <c r="I62" s="65">
        <v>0</v>
      </c>
      <c r="J62" s="66"/>
      <c r="K62" s="121">
        <v>14</v>
      </c>
      <c r="L62" s="122"/>
      <c r="M62" s="123"/>
      <c r="N62" s="65">
        <v>14</v>
      </c>
      <c r="O62" s="69">
        <f t="shared" si="0"/>
        <v>14</v>
      </c>
      <c r="P62" s="79">
        <f>SUM(O62:O63)</f>
        <v>24</v>
      </c>
      <c r="Q62" s="70">
        <f t="shared" si="1"/>
        <v>14</v>
      </c>
      <c r="R62" s="79">
        <f t="shared" ref="R62" si="10">SUM(Q62:Q63)</f>
        <v>24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10</v>
      </c>
      <c r="L63" s="122"/>
      <c r="M63" s="123"/>
      <c r="N63" s="65">
        <v>10</v>
      </c>
      <c r="O63" s="69">
        <f t="shared" si="0"/>
        <v>10</v>
      </c>
      <c r="P63" s="80"/>
      <c r="Q63" s="70">
        <f t="shared" si="1"/>
        <v>10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1.3181818181818181</v>
      </c>
      <c r="F64" s="25" t="s">
        <v>52</v>
      </c>
      <c r="G64" s="127">
        <v>44</v>
      </c>
      <c r="H64" s="62">
        <v>0</v>
      </c>
      <c r="I64" s="65">
        <v>0</v>
      </c>
      <c r="J64" s="66"/>
      <c r="K64" s="121">
        <v>6</v>
      </c>
      <c r="L64" s="122"/>
      <c r="M64" s="123"/>
      <c r="N64" s="65">
        <v>22</v>
      </c>
      <c r="O64" s="69">
        <f t="shared" si="0"/>
        <v>6</v>
      </c>
      <c r="P64" s="79">
        <f t="shared" ref="P64" si="11">SUM(O64:O65)</f>
        <v>23</v>
      </c>
      <c r="Q64" s="70">
        <f t="shared" si="1"/>
        <v>22</v>
      </c>
      <c r="R64" s="79">
        <f t="shared" ref="R64" si="12">SUM(Q64:Q65)</f>
        <v>58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17</v>
      </c>
      <c r="L65" s="122"/>
      <c r="M65" s="123"/>
      <c r="N65" s="65">
        <v>36</v>
      </c>
      <c r="O65" s="69">
        <f t="shared" si="0"/>
        <v>17</v>
      </c>
      <c r="P65" s="80"/>
      <c r="Q65" s="70">
        <f t="shared" si="1"/>
        <v>36</v>
      </c>
      <c r="R65" s="80"/>
    </row>
    <row r="66" spans="1:20" s="7" customFormat="1" ht="39.75" customHeight="1">
      <c r="A66" s="105" t="s">
        <v>70</v>
      </c>
      <c r="B66" s="148"/>
      <c r="C66" s="148"/>
      <c r="D66" s="149"/>
      <c r="E66" s="71">
        <f>R66/G66</f>
        <v>1.370253164556962</v>
      </c>
      <c r="F66" s="26"/>
      <c r="G66" s="76">
        <f>SUM(G54:G65)</f>
        <v>316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433</v>
      </c>
    </row>
    <row r="67" spans="1:20" s="7" customFormat="1" ht="32.25" customHeight="1">
      <c r="A67" s="88" t="s">
        <v>29</v>
      </c>
      <c r="B67" s="89"/>
      <c r="C67" s="89"/>
      <c r="D67" s="90"/>
      <c r="E67" s="94">
        <f>R67/G67</f>
        <v>1.1819501572707476</v>
      </c>
      <c r="F67" s="37" t="s">
        <v>71</v>
      </c>
      <c r="G67" s="127">
        <v>4133</v>
      </c>
      <c r="H67" s="53">
        <v>735</v>
      </c>
      <c r="I67" s="24">
        <v>1551</v>
      </c>
      <c r="J67" s="34"/>
      <c r="K67" s="145">
        <v>395</v>
      </c>
      <c r="L67" s="146"/>
      <c r="M67" s="147"/>
      <c r="N67" s="24">
        <v>834</v>
      </c>
      <c r="O67" s="74">
        <f>H67+K67</f>
        <v>1130</v>
      </c>
      <c r="P67" s="128">
        <f>SUM(O67:O68)</f>
        <v>2280</v>
      </c>
      <c r="Q67" s="75">
        <f>I67+N67</f>
        <v>2385</v>
      </c>
      <c r="R67" s="128">
        <f>SUM(Q67:Q68)</f>
        <v>4885</v>
      </c>
    </row>
    <row r="68" spans="1:20" s="7" customFormat="1" ht="32.25" customHeight="1">
      <c r="A68" s="91"/>
      <c r="B68" s="92"/>
      <c r="C68" s="92"/>
      <c r="D68" s="93"/>
      <c r="E68" s="95"/>
      <c r="F68" s="37" t="s">
        <v>30</v>
      </c>
      <c r="G68" s="87"/>
      <c r="H68" s="53">
        <v>748</v>
      </c>
      <c r="I68" s="24">
        <v>1626</v>
      </c>
      <c r="J68" s="34"/>
      <c r="K68" s="145">
        <v>402</v>
      </c>
      <c r="L68" s="146"/>
      <c r="M68" s="147"/>
      <c r="N68" s="24">
        <v>874</v>
      </c>
      <c r="O68" s="74">
        <f>H68+K68</f>
        <v>1150</v>
      </c>
      <c r="P68" s="129"/>
      <c r="Q68" s="75">
        <f>I68+N68</f>
        <v>2500</v>
      </c>
      <c r="R68" s="129"/>
    </row>
    <row r="69" spans="1:20" s="7" customFormat="1" ht="32.25" customHeight="1">
      <c r="A69" s="54"/>
      <c r="B69" s="160" t="s">
        <v>46</v>
      </c>
      <c r="C69" s="160"/>
      <c r="D69" s="160"/>
      <c r="E69" s="71">
        <f>R69/G69</f>
        <v>1.1953247920881096</v>
      </c>
      <c r="F69" s="55"/>
      <c r="G69" s="73">
        <f>G67+G66</f>
        <v>4449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5318</v>
      </c>
    </row>
    <row r="70" spans="1:20" s="7" customFormat="1" ht="40.5" customHeight="1">
      <c r="A70" s="28"/>
      <c r="B70" s="32" t="s">
        <v>7</v>
      </c>
      <c r="C70" s="118" t="s">
        <v>135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68.25" customHeight="1">
      <c r="A71" s="124" t="s">
        <v>130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131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2018-01-01T01:19:32Z</cp:lastPrinted>
  <dcterms:created xsi:type="dcterms:W3CDTF">2007-08-14T04:27:29Z</dcterms:created>
  <dcterms:modified xsi:type="dcterms:W3CDTF">2018-01-03T01:01:10Z</dcterms:modified>
</cp:coreProperties>
</file>