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<sst xmlns="http://schemas.openxmlformats.org/spreadsheetml/2006/main" count="179" uniqueCount="138">
  <si>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</si>
  <si>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</si>
  <si>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</si>
  <si>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</si>
  <si>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</si>
  <si>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</si>
  <si>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</si>
  <si>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</si>
  <si>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</si>
  <si>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</si>
  <si>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</si>
  <si>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</si>
  <si>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</si>
  <si>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</si>
  <si>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</si>
  <si>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</si>
  <si>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</si>
  <si>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</si>
  <si>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</si>
  <si>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</si>
  <si>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</si>
  <si>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</si>
  <si>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</si>
  <si>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</si>
  <si>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</si>
  <si>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</si>
  <si>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</si>
  <si>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</si>
  <si>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</si>
  <si>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</si>
  <si>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</si>
  <si>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</si>
  <si>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</si>
  <si>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</si>
  <si>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</si>
  <si>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</si>
  <si>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</si>
  <si>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</si>
  <si>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</si>
  <si>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</si>
  <si>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</si>
  <si>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</si>
  <si>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</si>
  <si>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</si>
  <si>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</si>
  <si>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</si>
  <si>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</si>
  <si>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</si>
  <si>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</si>
  <si>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</si>
  <si>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</si>
  <si>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</si>
  <si>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</si>
  <si>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</si>
  <si>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</si>
  <si>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</si>
  <si>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</si>
  <si>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</si>
  <si>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</si>
  <si>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</si>
  <si>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</si>
  <si>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</si>
  <si>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</si>
  <si>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</si>
  <si>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</si>
  <si>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</si>
  <si>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</si>
  <si>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</si>
  <si>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</si>
  <si>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</si>
  <si>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</si>
  <si>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</si>
  <si>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</si>
  <si>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</si>
  <si>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</si>
  <si>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</si>
  <si>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</si>
  <si>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</si>
  <si>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</si>
  <si>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</si>
  <si>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</si>
  <si>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</si>
  <si>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</si>
  <si>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</si>
  <si>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</si>
  <si>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</si>
  <si>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</si>
  <si>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</si>
  <si>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</si>
  <si>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</si>
  <si>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</si>
  <si>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</si>
  <si>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</si>
  <si>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</si>
  <si>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</si>
  <si>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</si>
  <si>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</si>
  <si>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</si>
  <si>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</si>
  <si>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</si>
  <si>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</si>
  <si>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</si>
  <si>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</si>
  <si>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</si>
  <si>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</si>
  <si>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</si>
  <si>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</si>
  <si>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</si>
  <si>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</si>
  <si>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</si>
  <si>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</si>
  <si>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</si>
  <si>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</si>
  <si>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</si>
  <si>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</si>
  <si>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</si>
  <si>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</si>
  <si>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</si>
  <si>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</si>
  <si>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</si>
  <si>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</si>
  <si>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</si>
  <si>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</si>
  <si>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</si>
  <si>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</si>
  <si>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</si>
  <si>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</si>
  <si>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</si>
  <si>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</si>
  <si>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</si>
  <si>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</si>
  <si>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</si>
  <si>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</si>
  <si>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</si>
  <si>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ҳавои соф                                                                                                                            </t>
  </si>
  <si>
    <t>Иҷрокунанда: Кавраков Б.</t>
  </si>
  <si>
    <t>Оиди ҳолати роҳҳои автомобилгард ва ағбаҳо ба ҳолати  07.05.2019с</t>
  </si>
  <si>
    <t xml:space="preserve"> Ҳамагӣ дар Ҷумҳурии Ӯзбекистон  354  вагон дар харакат аз он ҷумла : 1 в - орд, 1 в равғани техники, 6 в - гандум, 16 в - битум, 75 в - бензин, 19 в - сӯзишвории реактиви, 62 в - сӯзишвории дизели, 174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</si>
</sst>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0.69883635020317691</c:v>
                </c:pt>
                <c:pt idx="4" formatCode="0%">
                  <c:v>0.58636512618813508</c:v>
                </c:pt>
                <c:pt idx="6" formatCode="0%">
                  <c:v>0.96399067994069054</c:v>
                </c:pt>
                <c:pt idx="8" formatCode="0%">
                  <c:v>1.059100797679478</c:v>
                </c:pt>
                <c:pt idx="10" formatCode="0%">
                  <c:v>1.1094269870609981</c:v>
                </c:pt>
                <c:pt idx="12" formatCode="0%">
                  <c:v>0.88553517529602976</c:v>
                </c:pt>
                <c:pt idx="14" formatCode="0%">
                  <c:v>0.87146608559615601</c:v>
                </c:pt>
                <c:pt idx="15" formatCode="0%">
                  <c:v>0.34199941821002616</c:v>
                </c:pt>
                <c:pt idx="17" formatCode="0%">
                  <c:v>0.40654789677850017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43227</c:v>
                </c:pt>
                <c:pt idx="1">
                  <c:v>0</c:v>
                </c:pt>
                <c:pt idx="2">
                  <c:v>10828</c:v>
                </c:pt>
                <c:pt idx="4">
                  <c:v>3051</c:v>
                </c:pt>
                <c:pt idx="6">
                  <c:v>9442</c:v>
                </c:pt>
                <c:pt idx="8">
                  <c:v>2758</c:v>
                </c:pt>
                <c:pt idx="10">
                  <c:v>5410</c:v>
                </c:pt>
                <c:pt idx="12">
                  <c:v>4307</c:v>
                </c:pt>
                <c:pt idx="14">
                  <c:v>35796</c:v>
                </c:pt>
                <c:pt idx="15">
                  <c:v>257825</c:v>
                </c:pt>
                <c:pt idx="17">
                  <c:v>293621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302</c:v>
                </c:pt>
                <c:pt idx="16">
                  <c:v>315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851</c:v>
                </c:pt>
                <c:pt idx="5">
                  <c:v>888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27901</c:v>
                </c:pt>
                <c:pt idx="16">
                  <c:v>29578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3851</c:v>
                </c:pt>
                <c:pt idx="3">
                  <c:v>3716</c:v>
                </c:pt>
                <c:pt idx="4">
                  <c:v>32</c:v>
                </c:pt>
                <c:pt idx="5">
                  <c:v>18</c:v>
                </c:pt>
                <c:pt idx="6">
                  <c:v>4631</c:v>
                </c:pt>
                <c:pt idx="7">
                  <c:v>4466</c:v>
                </c:pt>
                <c:pt idx="8">
                  <c:v>1407</c:v>
                </c:pt>
                <c:pt idx="9">
                  <c:v>1514</c:v>
                </c:pt>
                <c:pt idx="10">
                  <c:v>2851</c:v>
                </c:pt>
                <c:pt idx="11">
                  <c:v>3151</c:v>
                </c:pt>
                <c:pt idx="12">
                  <c:v>2013</c:v>
                </c:pt>
                <c:pt idx="13">
                  <c:v>1801</c:v>
                </c:pt>
                <c:pt idx="15">
                  <c:v>14862</c:v>
                </c:pt>
                <c:pt idx="16">
                  <c:v>15835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63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5</c:v>
                </c:pt>
                <c:pt idx="8">
                  <c:v>26</c:v>
                </c:pt>
                <c:pt idx="9">
                  <c:v>0</c:v>
                </c:pt>
                <c:pt idx="10">
                  <c:v>20</c:v>
                </c:pt>
                <c:pt idx="11">
                  <c:v>20</c:v>
                </c:pt>
                <c:pt idx="12">
                  <c:v>15</c:v>
                </c:pt>
                <c:pt idx="13">
                  <c:v>16</c:v>
                </c:pt>
                <c:pt idx="15">
                  <c:v>465</c:v>
                </c:pt>
                <c:pt idx="16">
                  <c:v>485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73</c:v>
                </c:pt>
                <c:pt idx="4">
                  <c:v>20</c:v>
                </c:pt>
                <c:pt idx="6">
                  <c:v>5</c:v>
                </c:pt>
                <c:pt idx="8">
                  <c:v>26</c:v>
                </c:pt>
                <c:pt idx="10">
                  <c:v>40</c:v>
                </c:pt>
                <c:pt idx="12">
                  <c:v>31</c:v>
                </c:pt>
                <c:pt idx="15">
                  <c:v>950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3851</c:v>
                </c:pt>
                <c:pt idx="3">
                  <c:v>3716</c:v>
                </c:pt>
                <c:pt idx="4">
                  <c:v>883</c:v>
                </c:pt>
                <c:pt idx="5">
                  <c:v>906</c:v>
                </c:pt>
                <c:pt idx="6">
                  <c:v>4631</c:v>
                </c:pt>
                <c:pt idx="7">
                  <c:v>4471</c:v>
                </c:pt>
                <c:pt idx="8">
                  <c:v>1407</c:v>
                </c:pt>
                <c:pt idx="9">
                  <c:v>1514</c:v>
                </c:pt>
                <c:pt idx="10">
                  <c:v>2851</c:v>
                </c:pt>
                <c:pt idx="11">
                  <c:v>3151</c:v>
                </c:pt>
                <c:pt idx="12">
                  <c:v>2013</c:v>
                </c:pt>
                <c:pt idx="13">
                  <c:v>1801</c:v>
                </c:pt>
                <c:pt idx="15">
                  <c:v>42763</c:v>
                </c:pt>
                <c:pt idx="16">
                  <c:v>45413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7567</c:v>
                </c:pt>
                <c:pt idx="4">
                  <c:v>1789</c:v>
                </c:pt>
                <c:pt idx="6">
                  <c:v>9102</c:v>
                </c:pt>
                <c:pt idx="8">
                  <c:v>2921</c:v>
                </c:pt>
                <c:pt idx="10">
                  <c:v>6002</c:v>
                </c:pt>
                <c:pt idx="12">
                  <c:v>3814</c:v>
                </c:pt>
                <c:pt idx="14">
                  <c:v>31195</c:v>
                </c:pt>
                <c:pt idx="15">
                  <c:v>88176</c:v>
                </c:pt>
                <c:pt idx="17">
                  <c:v>119371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695800"/>
        <c:axId val="171353888"/>
      </c:barChart>
      <c:catAx>
        <c:axId val="172695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353888"/>
        <c:crosses val="autoZero"/>
        <c:auto val="1"/>
        <c:lblAlgn val="ctr"/>
        <c:lblOffset val="100"/>
        <c:noMultiLvlLbl val="0"/>
      </c:catAx>
      <c:valAx>
        <c:axId val="17135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2695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0.69883635020317691</c:v>
                </c:pt>
                <c:pt idx="4" formatCode="0%">
                  <c:v>0.58636512618813508</c:v>
                </c:pt>
                <c:pt idx="6" formatCode="0%">
                  <c:v>0.96399067994069054</c:v>
                </c:pt>
                <c:pt idx="8" formatCode="0%">
                  <c:v>1.059100797679478</c:v>
                </c:pt>
                <c:pt idx="10" formatCode="0%">
                  <c:v>1.1094269870609981</c:v>
                </c:pt>
                <c:pt idx="12" formatCode="0%">
                  <c:v>0.88553517529602976</c:v>
                </c:pt>
                <c:pt idx="14" formatCode="0%">
                  <c:v>0.87146608559615601</c:v>
                </c:pt>
                <c:pt idx="15" formatCode="0%">
                  <c:v>0.34199941821002616</c:v>
                </c:pt>
                <c:pt idx="17" formatCode="0%">
                  <c:v>0.40654789677850017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43227</c:v>
                </c:pt>
                <c:pt idx="1">
                  <c:v>0</c:v>
                </c:pt>
                <c:pt idx="2">
                  <c:v>10828</c:v>
                </c:pt>
                <c:pt idx="4">
                  <c:v>3051</c:v>
                </c:pt>
                <c:pt idx="6">
                  <c:v>9442</c:v>
                </c:pt>
                <c:pt idx="8">
                  <c:v>2758</c:v>
                </c:pt>
                <c:pt idx="10">
                  <c:v>5410</c:v>
                </c:pt>
                <c:pt idx="12">
                  <c:v>4307</c:v>
                </c:pt>
                <c:pt idx="14">
                  <c:v>35796</c:v>
                </c:pt>
                <c:pt idx="15">
                  <c:v>257825</c:v>
                </c:pt>
                <c:pt idx="17">
                  <c:v>293621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302</c:v>
                </c:pt>
                <c:pt idx="16">
                  <c:v>315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851</c:v>
                </c:pt>
                <c:pt idx="5">
                  <c:v>888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27901</c:v>
                </c:pt>
                <c:pt idx="16">
                  <c:v>29578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3851</c:v>
                </c:pt>
                <c:pt idx="3">
                  <c:v>3716</c:v>
                </c:pt>
                <c:pt idx="4">
                  <c:v>32</c:v>
                </c:pt>
                <c:pt idx="5">
                  <c:v>18</c:v>
                </c:pt>
                <c:pt idx="6">
                  <c:v>4631</c:v>
                </c:pt>
                <c:pt idx="7">
                  <c:v>4466</c:v>
                </c:pt>
                <c:pt idx="8">
                  <c:v>1407</c:v>
                </c:pt>
                <c:pt idx="9">
                  <c:v>1514</c:v>
                </c:pt>
                <c:pt idx="10">
                  <c:v>2851</c:v>
                </c:pt>
                <c:pt idx="11">
                  <c:v>3151</c:v>
                </c:pt>
                <c:pt idx="12">
                  <c:v>2013</c:v>
                </c:pt>
                <c:pt idx="13">
                  <c:v>1801</c:v>
                </c:pt>
                <c:pt idx="15">
                  <c:v>14862</c:v>
                </c:pt>
                <c:pt idx="16">
                  <c:v>15835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63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5</c:v>
                </c:pt>
                <c:pt idx="8">
                  <c:v>26</c:v>
                </c:pt>
                <c:pt idx="9">
                  <c:v>0</c:v>
                </c:pt>
                <c:pt idx="10">
                  <c:v>20</c:v>
                </c:pt>
                <c:pt idx="11">
                  <c:v>20</c:v>
                </c:pt>
                <c:pt idx="12">
                  <c:v>15</c:v>
                </c:pt>
                <c:pt idx="13">
                  <c:v>16</c:v>
                </c:pt>
                <c:pt idx="15">
                  <c:v>465</c:v>
                </c:pt>
                <c:pt idx="16">
                  <c:v>485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73</c:v>
                </c:pt>
                <c:pt idx="4">
                  <c:v>20</c:v>
                </c:pt>
                <c:pt idx="6">
                  <c:v>5</c:v>
                </c:pt>
                <c:pt idx="8">
                  <c:v>26</c:v>
                </c:pt>
                <c:pt idx="10">
                  <c:v>40</c:v>
                </c:pt>
                <c:pt idx="12">
                  <c:v>31</c:v>
                </c:pt>
                <c:pt idx="15">
                  <c:v>950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3851</c:v>
                </c:pt>
                <c:pt idx="3">
                  <c:v>3716</c:v>
                </c:pt>
                <c:pt idx="4">
                  <c:v>883</c:v>
                </c:pt>
                <c:pt idx="5">
                  <c:v>906</c:v>
                </c:pt>
                <c:pt idx="6">
                  <c:v>4631</c:v>
                </c:pt>
                <c:pt idx="7">
                  <c:v>4471</c:v>
                </c:pt>
                <c:pt idx="8">
                  <c:v>1407</c:v>
                </c:pt>
                <c:pt idx="9">
                  <c:v>1514</c:v>
                </c:pt>
                <c:pt idx="10">
                  <c:v>2851</c:v>
                </c:pt>
                <c:pt idx="11">
                  <c:v>3151</c:v>
                </c:pt>
                <c:pt idx="12">
                  <c:v>2013</c:v>
                </c:pt>
                <c:pt idx="13">
                  <c:v>1801</c:v>
                </c:pt>
                <c:pt idx="15">
                  <c:v>42763</c:v>
                </c:pt>
                <c:pt idx="16">
                  <c:v>45413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7567</c:v>
                </c:pt>
                <c:pt idx="4">
                  <c:v>1789</c:v>
                </c:pt>
                <c:pt idx="6">
                  <c:v>9102</c:v>
                </c:pt>
                <c:pt idx="8">
                  <c:v>2921</c:v>
                </c:pt>
                <c:pt idx="10">
                  <c:v>6002</c:v>
                </c:pt>
                <c:pt idx="12">
                  <c:v>3814</c:v>
                </c:pt>
                <c:pt idx="14">
                  <c:v>31195</c:v>
                </c:pt>
                <c:pt idx="15">
                  <c:v>88176</c:v>
                </c:pt>
                <c:pt idx="17">
                  <c:v>119371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351928"/>
        <c:axId val="171351144"/>
      </c:barChart>
      <c:catAx>
        <c:axId val="17135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351144"/>
        <c:crosses val="autoZero"/>
        <c:auto val="1"/>
        <c:lblAlgn val="ctr"/>
        <c:lblOffset val="100"/>
        <c:noMultiLvlLbl val="0"/>
      </c:catAx>
      <c:valAx>
        <c:axId val="171351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351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49" zoomScale="70" zoomScaleSheetLayoutView="70" workbookViewId="0">
      <selection activeCell="E61" sqref="E61:E62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136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57</v>
      </c>
      <c r="C4" s="151" t="s">
        <v>56</v>
      </c>
      <c r="D4" s="110" t="s">
        <v>55</v>
      </c>
      <c r="E4" s="127"/>
      <c r="F4" s="110" t="s">
        <v>37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54</v>
      </c>
      <c r="G7" s="126"/>
      <c r="H7" s="126"/>
      <c r="I7" s="126"/>
      <c r="J7" s="126"/>
      <c r="K7" s="126"/>
      <c r="L7" s="126"/>
      <c r="M7" s="127"/>
      <c r="N7" s="120" t="s">
        <v>72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73</v>
      </c>
      <c r="O8" s="121"/>
      <c r="P8" s="122"/>
      <c r="Q8" s="154" t="s">
        <v>58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134</v>
      </c>
      <c r="E11" s="88"/>
      <c r="F11" s="87" t="s">
        <v>98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134</v>
      </c>
      <c r="E12" s="88"/>
      <c r="F12" s="87" t="s">
        <v>99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7" t="s">
        <v>134</v>
      </c>
      <c r="E13" s="88"/>
      <c r="F13" s="87" t="s">
        <v>100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3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7" t="s">
        <v>134</v>
      </c>
      <c r="E14" s="88"/>
      <c r="F14" s="87" t="s">
        <v>101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7" t="s">
        <v>134</v>
      </c>
      <c r="E15" s="88"/>
      <c r="F15" s="87" t="s">
        <v>102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1</v>
      </c>
      <c r="R15" s="43"/>
    </row>
    <row r="16" spans="1:21" s="4" customFormat="1" ht="48" customHeight="1">
      <c r="A16" s="30">
        <v>6</v>
      </c>
      <c r="B16" s="143" t="s">
        <v>42</v>
      </c>
      <c r="C16" s="30" t="s">
        <v>18</v>
      </c>
      <c r="D16" s="87" t="s">
        <v>134</v>
      </c>
      <c r="E16" s="88"/>
      <c r="F16" s="87" t="s">
        <v>79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2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134</v>
      </c>
      <c r="E17" s="88"/>
      <c r="F17" s="87" t="s">
        <v>80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7" t="s">
        <v>134</v>
      </c>
      <c r="E18" s="88"/>
      <c r="F18" s="87" t="s">
        <v>81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87" t="s">
        <v>134</v>
      </c>
      <c r="E19" s="88"/>
      <c r="F19" s="87" t="s">
        <v>82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2">
        <v>11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7" t="s">
        <v>134</v>
      </c>
      <c r="E21" s="88"/>
      <c r="F21" s="87" t="s">
        <v>83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7" t="s">
        <v>134</v>
      </c>
      <c r="E22" s="88"/>
      <c r="F22" s="87" t="s">
        <v>103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7" t="s">
        <v>134</v>
      </c>
      <c r="E23" s="88"/>
      <c r="F23" s="87" t="s">
        <v>104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7" t="s">
        <v>134</v>
      </c>
      <c r="E25" s="88"/>
      <c r="F25" s="87" t="s">
        <v>87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134</v>
      </c>
      <c r="E26" s="88"/>
      <c r="F26" s="87" t="s">
        <v>88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7" t="s">
        <v>134</v>
      </c>
      <c r="E27" s="88"/>
      <c r="F27" s="87" t="s">
        <v>133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2</v>
      </c>
      <c r="R27" s="44"/>
    </row>
    <row r="28" spans="1:28" s="2" customFormat="1" ht="28.5" customHeight="1">
      <c r="A28" s="119" t="s">
        <v>120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7" t="s">
        <v>134</v>
      </c>
      <c r="E29" s="88"/>
      <c r="F29" s="87" t="s">
        <v>89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134</v>
      </c>
      <c r="E30" s="88"/>
      <c r="F30" s="87" t="s">
        <v>90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3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134</v>
      </c>
      <c r="E31" s="88"/>
      <c r="F31" s="87" t="s">
        <v>91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5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87" t="s">
        <v>134</v>
      </c>
      <c r="E34" s="88"/>
      <c r="F34" s="87" t="s">
        <v>92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1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87" t="s">
        <v>134</v>
      </c>
      <c r="E35" s="88"/>
      <c r="F35" s="87" t="s">
        <v>110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5.75" customHeight="1">
      <c r="A38" s="143">
        <v>21</v>
      </c>
      <c r="B38" s="143" t="s">
        <v>115</v>
      </c>
      <c r="C38" s="30" t="s">
        <v>2</v>
      </c>
      <c r="D38" s="87" t="s">
        <v>134</v>
      </c>
      <c r="E38" s="88"/>
      <c r="F38" s="87" t="s">
        <v>105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2</v>
      </c>
      <c r="R38" s="44"/>
    </row>
    <row r="39" spans="1:23" s="4" customFormat="1" ht="39" customHeight="1">
      <c r="A39" s="144"/>
      <c r="B39" s="144"/>
      <c r="C39" s="30" t="s">
        <v>28</v>
      </c>
      <c r="D39" s="87" t="s">
        <v>134</v>
      </c>
      <c r="E39" s="88"/>
      <c r="F39" s="87" t="s">
        <v>93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1</v>
      </c>
      <c r="R39" s="44"/>
    </row>
    <row r="40" spans="1:23" s="4" customFormat="1" ht="35.25" customHeight="1">
      <c r="A40" s="144"/>
      <c r="B40" s="144"/>
      <c r="C40" s="30" t="s">
        <v>3</v>
      </c>
      <c r="D40" s="87" t="s">
        <v>134</v>
      </c>
      <c r="E40" s="88"/>
      <c r="F40" s="87" t="s">
        <v>94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1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134</v>
      </c>
      <c r="E41" s="88"/>
      <c r="F41" s="87" t="s">
        <v>95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1</v>
      </c>
      <c r="R41" s="44"/>
    </row>
    <row r="42" spans="1:23" s="4" customFormat="1" ht="47.25" customHeight="1">
      <c r="A42" s="144"/>
      <c r="B42" s="144"/>
      <c r="C42" s="30" t="s">
        <v>123</v>
      </c>
      <c r="D42" s="87" t="s">
        <v>134</v>
      </c>
      <c r="E42" s="88"/>
      <c r="F42" s="87" t="s">
        <v>132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2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134</v>
      </c>
      <c r="E43" s="88"/>
      <c r="F43" s="87" t="s">
        <v>96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7" t="s">
        <v>134</v>
      </c>
      <c r="E44" s="88"/>
      <c r="F44" s="87" t="s">
        <v>84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87" t="s">
        <v>134</v>
      </c>
      <c r="E45" s="88"/>
      <c r="F45" s="87" t="s">
        <v>97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2</v>
      </c>
      <c r="R45" s="44"/>
    </row>
    <row r="46" spans="1:23" s="4" customFormat="1" ht="34.5" customHeight="1">
      <c r="A46" s="30">
        <v>24</v>
      </c>
      <c r="B46" s="143" t="s">
        <v>118</v>
      </c>
      <c r="C46" s="30" t="s">
        <v>124</v>
      </c>
      <c r="D46" s="87" t="s">
        <v>134</v>
      </c>
      <c r="E46" s="88"/>
      <c r="F46" s="87" t="s">
        <v>85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1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134</v>
      </c>
      <c r="E47" s="88"/>
      <c r="F47" s="87" t="s">
        <v>86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66">
        <v>1</v>
      </c>
      <c r="R47" s="166"/>
    </row>
    <row r="48" spans="1:23" s="6" customFormat="1" ht="26.25" customHeight="1">
      <c r="A48" s="30">
        <v>26</v>
      </c>
      <c r="B48" s="17" t="s">
        <v>35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7">
        <f>Q47+Q46+Q45+Q44+Q43+Q42+Q41+Q40+Q39+Q38+Q35+Q34+Q31+Q30+Q29+Q27+Q26+Q25+Q23+Q22+Q21+Q19+Q18+Q17+Q16+Q15+Q14+Q13+Q12+Q11</f>
        <v>59</v>
      </c>
      <c r="R48" s="168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131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60</v>
      </c>
      <c r="F51" s="92" t="s">
        <v>61</v>
      </c>
      <c r="G51" s="20">
        <v>43227</v>
      </c>
      <c r="H51" s="138" t="s">
        <v>65</v>
      </c>
      <c r="I51" s="106"/>
      <c r="J51" s="54"/>
      <c r="K51" s="138" t="s">
        <v>66</v>
      </c>
      <c r="L51" s="105"/>
      <c r="M51" s="105"/>
      <c r="N51" s="106"/>
      <c r="O51" s="139" t="s">
        <v>62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62</v>
      </c>
      <c r="H52" s="54" t="s">
        <v>63</v>
      </c>
      <c r="I52" s="55" t="s">
        <v>64</v>
      </c>
      <c r="J52" s="55"/>
      <c r="K52" s="138" t="s">
        <v>63</v>
      </c>
      <c r="L52" s="105"/>
      <c r="M52" s="106"/>
      <c r="N52" s="55" t="s">
        <v>64</v>
      </c>
      <c r="O52" s="61" t="s">
        <v>63</v>
      </c>
      <c r="P52" s="62" t="s">
        <v>67</v>
      </c>
      <c r="Q52" s="139" t="s">
        <v>68</v>
      </c>
      <c r="R52" s="141"/>
    </row>
    <row r="53" spans="1:23" s="6" customFormat="1" ht="25.5" customHeight="1">
      <c r="A53" s="147" t="s">
        <v>76</v>
      </c>
      <c r="B53" s="148"/>
      <c r="C53" s="148"/>
      <c r="D53" s="148"/>
      <c r="E53" s="100">
        <f>R53/G53</f>
        <v>0.69883635020317691</v>
      </c>
      <c r="F53" s="35" t="s">
        <v>49</v>
      </c>
      <c r="G53" s="131">
        <v>10828</v>
      </c>
      <c r="H53" s="56">
        <v>0</v>
      </c>
      <c r="I53" s="57">
        <v>0</v>
      </c>
      <c r="J53" s="58"/>
      <c r="K53" s="102">
        <v>10</v>
      </c>
      <c r="L53" s="105"/>
      <c r="M53" s="106"/>
      <c r="N53" s="57">
        <v>3851</v>
      </c>
      <c r="O53" s="63">
        <f>H53+K53</f>
        <v>10</v>
      </c>
      <c r="P53" s="85">
        <f>SUM(O53:O54)</f>
        <v>73</v>
      </c>
      <c r="Q53" s="64">
        <f>I53+N53</f>
        <v>3851</v>
      </c>
      <c r="R53" s="85">
        <f>SUM(Q53:Q54)</f>
        <v>7567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50</v>
      </c>
      <c r="G54" s="93"/>
      <c r="H54" s="56">
        <v>0</v>
      </c>
      <c r="I54" s="57">
        <v>0</v>
      </c>
      <c r="J54" s="58"/>
      <c r="K54" s="102">
        <v>63</v>
      </c>
      <c r="L54" s="103"/>
      <c r="M54" s="104"/>
      <c r="N54" s="57">
        <v>3716</v>
      </c>
      <c r="O54" s="63">
        <f t="shared" ref="O54:O64" si="0">H54+K54</f>
        <v>63</v>
      </c>
      <c r="P54" s="86"/>
      <c r="Q54" s="64">
        <f t="shared" ref="Q54:Q64" si="1">I54+N54</f>
        <v>3716</v>
      </c>
      <c r="R54" s="86"/>
    </row>
    <row r="55" spans="1:23" s="6" customFormat="1" ht="24" customHeight="1">
      <c r="A55" s="94" t="s">
        <v>77</v>
      </c>
      <c r="B55" s="95"/>
      <c r="C55" s="95"/>
      <c r="D55" s="96"/>
      <c r="E55" s="100">
        <f t="shared" ref="E55" si="2">R55/G55</f>
        <v>0.58636512618813508</v>
      </c>
      <c r="F55" s="73" t="s">
        <v>51</v>
      </c>
      <c r="G55" s="131">
        <v>3051</v>
      </c>
      <c r="H55" s="80">
        <v>10</v>
      </c>
      <c r="I55" s="57">
        <v>851</v>
      </c>
      <c r="J55" s="56"/>
      <c r="K55" s="102">
        <v>0</v>
      </c>
      <c r="L55" s="103"/>
      <c r="M55" s="104"/>
      <c r="N55" s="57">
        <v>32</v>
      </c>
      <c r="O55" s="63">
        <f t="shared" si="0"/>
        <v>10</v>
      </c>
      <c r="P55" s="85">
        <f t="shared" ref="P55" si="3">SUM(O55:O56)</f>
        <v>20</v>
      </c>
      <c r="Q55" s="64">
        <f t="shared" si="1"/>
        <v>883</v>
      </c>
      <c r="R55" s="85">
        <f>SUM(Q55:Q56)</f>
        <v>1789</v>
      </c>
    </row>
    <row r="56" spans="1:23" s="6" customFormat="1" ht="23.25" customHeight="1">
      <c r="A56" s="97"/>
      <c r="B56" s="98"/>
      <c r="C56" s="98"/>
      <c r="D56" s="99"/>
      <c r="E56" s="101"/>
      <c r="F56" s="73" t="s">
        <v>52</v>
      </c>
      <c r="G56" s="93"/>
      <c r="H56" s="80">
        <v>10</v>
      </c>
      <c r="I56" s="57">
        <v>888</v>
      </c>
      <c r="J56" s="56"/>
      <c r="K56" s="102">
        <v>0</v>
      </c>
      <c r="L56" s="103"/>
      <c r="M56" s="104"/>
      <c r="N56" s="57">
        <v>18</v>
      </c>
      <c r="O56" s="63">
        <f t="shared" si="0"/>
        <v>10</v>
      </c>
      <c r="P56" s="86"/>
      <c r="Q56" s="64">
        <f t="shared" si="1"/>
        <v>906</v>
      </c>
      <c r="R56" s="86"/>
    </row>
    <row r="57" spans="1:23" s="6" customFormat="1" ht="25.5" customHeight="1">
      <c r="A57" s="94" t="s">
        <v>106</v>
      </c>
      <c r="B57" s="95"/>
      <c r="C57" s="95"/>
      <c r="D57" s="96"/>
      <c r="E57" s="100">
        <f>R57/G57</f>
        <v>0.96399067994069054</v>
      </c>
      <c r="F57" s="73" t="s">
        <v>20</v>
      </c>
      <c r="G57" s="131">
        <v>9442</v>
      </c>
      <c r="H57" s="56">
        <v>0</v>
      </c>
      <c r="I57" s="57">
        <v>0</v>
      </c>
      <c r="J57" s="56"/>
      <c r="K57" s="102">
        <v>0</v>
      </c>
      <c r="L57" s="103"/>
      <c r="M57" s="104"/>
      <c r="N57" s="57">
        <v>4631</v>
      </c>
      <c r="O57" s="63">
        <f t="shared" si="0"/>
        <v>0</v>
      </c>
      <c r="P57" s="85">
        <f t="shared" ref="P57" si="4">SUM(O57:O58)</f>
        <v>5</v>
      </c>
      <c r="Q57" s="64">
        <f t="shared" si="1"/>
        <v>4631</v>
      </c>
      <c r="R57" s="85">
        <f t="shared" ref="R57" si="5">SUM(Q57:Q58)</f>
        <v>9102</v>
      </c>
    </row>
    <row r="58" spans="1:23" s="6" customFormat="1" ht="25.5" customHeight="1">
      <c r="A58" s="97"/>
      <c r="B58" s="98"/>
      <c r="C58" s="98"/>
      <c r="D58" s="99"/>
      <c r="E58" s="101"/>
      <c r="F58" s="73" t="s">
        <v>44</v>
      </c>
      <c r="G58" s="93"/>
      <c r="H58" s="56">
        <v>0</v>
      </c>
      <c r="I58" s="57">
        <v>5</v>
      </c>
      <c r="J58" s="56"/>
      <c r="K58" s="102">
        <v>5</v>
      </c>
      <c r="L58" s="103"/>
      <c r="M58" s="104"/>
      <c r="N58" s="57">
        <v>4466</v>
      </c>
      <c r="O58" s="63">
        <f t="shared" si="0"/>
        <v>5</v>
      </c>
      <c r="P58" s="86"/>
      <c r="Q58" s="64">
        <f t="shared" si="1"/>
        <v>4471</v>
      </c>
      <c r="R58" s="86"/>
    </row>
    <row r="59" spans="1:23" s="6" customFormat="1" ht="25.5" customHeight="1">
      <c r="A59" s="94" t="s">
        <v>107</v>
      </c>
      <c r="B59" s="95"/>
      <c r="C59" s="95"/>
      <c r="D59" s="96"/>
      <c r="E59" s="100">
        <f>R59/G59</f>
        <v>1.059100797679478</v>
      </c>
      <c r="F59" s="35" t="s">
        <v>45</v>
      </c>
      <c r="G59" s="131">
        <v>2758</v>
      </c>
      <c r="H59" s="56">
        <v>0</v>
      </c>
      <c r="I59" s="57">
        <v>0</v>
      </c>
      <c r="J59" s="57"/>
      <c r="K59" s="102">
        <v>26</v>
      </c>
      <c r="L59" s="103"/>
      <c r="M59" s="104"/>
      <c r="N59" s="57">
        <v>1407</v>
      </c>
      <c r="O59" s="63">
        <f t="shared" si="0"/>
        <v>26</v>
      </c>
      <c r="P59" s="85">
        <f>SUM(O59:O60)</f>
        <v>26</v>
      </c>
      <c r="Q59" s="64">
        <f t="shared" si="1"/>
        <v>1407</v>
      </c>
      <c r="R59" s="85">
        <f t="shared" ref="R59" si="6">SUM(Q59:Q60)</f>
        <v>2921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46</v>
      </c>
      <c r="G60" s="93"/>
      <c r="H60" s="56">
        <v>0</v>
      </c>
      <c r="I60" s="57">
        <v>0</v>
      </c>
      <c r="J60" s="57"/>
      <c r="K60" s="102">
        <v>0</v>
      </c>
      <c r="L60" s="103"/>
      <c r="M60" s="104"/>
      <c r="N60" s="57">
        <v>1514</v>
      </c>
      <c r="O60" s="63">
        <f t="shared" si="0"/>
        <v>0</v>
      </c>
      <c r="P60" s="86"/>
      <c r="Q60" s="64">
        <f t="shared" si="1"/>
        <v>1514</v>
      </c>
      <c r="R60" s="86"/>
    </row>
    <row r="61" spans="1:23" s="6" customFormat="1" ht="25.5" customHeight="1">
      <c r="A61" s="94" t="s">
        <v>108</v>
      </c>
      <c r="B61" s="95"/>
      <c r="C61" s="95"/>
      <c r="D61" s="96"/>
      <c r="E61" s="100">
        <f>R61/G61</f>
        <v>1.1094269870609981</v>
      </c>
      <c r="F61" s="23" t="s">
        <v>111</v>
      </c>
      <c r="G61" s="131">
        <v>5410</v>
      </c>
      <c r="H61" s="56">
        <v>0</v>
      </c>
      <c r="I61" s="59">
        <v>0</v>
      </c>
      <c r="J61" s="60"/>
      <c r="K61" s="102">
        <v>20</v>
      </c>
      <c r="L61" s="103"/>
      <c r="M61" s="104"/>
      <c r="N61" s="59">
        <v>2851</v>
      </c>
      <c r="O61" s="63">
        <f t="shared" si="0"/>
        <v>20</v>
      </c>
      <c r="P61" s="85">
        <f>SUM(O61:O62)</f>
        <v>40</v>
      </c>
      <c r="Q61" s="64">
        <f t="shared" si="1"/>
        <v>2851</v>
      </c>
      <c r="R61" s="85">
        <f t="shared" ref="R61" si="7">SUM(Q61:Q62)</f>
        <v>6002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75</v>
      </c>
      <c r="G62" s="93"/>
      <c r="H62" s="56">
        <v>0</v>
      </c>
      <c r="I62" s="59">
        <v>0</v>
      </c>
      <c r="J62" s="60"/>
      <c r="K62" s="102">
        <v>20</v>
      </c>
      <c r="L62" s="103"/>
      <c r="M62" s="104"/>
      <c r="N62" s="59">
        <v>3151</v>
      </c>
      <c r="O62" s="63">
        <f t="shared" si="0"/>
        <v>20</v>
      </c>
      <c r="P62" s="86"/>
      <c r="Q62" s="64">
        <f t="shared" si="1"/>
        <v>3151</v>
      </c>
      <c r="R62" s="86"/>
    </row>
    <row r="63" spans="1:23" s="6" customFormat="1" ht="25.5" customHeight="1">
      <c r="A63" s="94" t="s">
        <v>109</v>
      </c>
      <c r="B63" s="95"/>
      <c r="C63" s="95"/>
      <c r="D63" s="96"/>
      <c r="E63" s="100">
        <f>R63/G63</f>
        <v>0.88553517529602976</v>
      </c>
      <c r="F63" s="23" t="s">
        <v>40</v>
      </c>
      <c r="G63" s="131">
        <v>4307</v>
      </c>
      <c r="H63" s="56">
        <v>0</v>
      </c>
      <c r="I63" s="59">
        <v>0</v>
      </c>
      <c r="J63" s="60"/>
      <c r="K63" s="102">
        <v>15</v>
      </c>
      <c r="L63" s="103"/>
      <c r="M63" s="104"/>
      <c r="N63" s="59">
        <v>2013</v>
      </c>
      <c r="O63" s="63">
        <f t="shared" si="0"/>
        <v>15</v>
      </c>
      <c r="P63" s="85">
        <f t="shared" ref="P63" si="8">SUM(O63:O64)</f>
        <v>31</v>
      </c>
      <c r="Q63" s="64">
        <f t="shared" si="1"/>
        <v>2013</v>
      </c>
      <c r="R63" s="85">
        <f t="shared" ref="R63" si="9">SUM(Q63:Q64)</f>
        <v>3814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41</v>
      </c>
      <c r="G64" s="93"/>
      <c r="H64" s="56">
        <v>0</v>
      </c>
      <c r="I64" s="59">
        <v>0</v>
      </c>
      <c r="J64" s="60"/>
      <c r="K64" s="102">
        <v>16</v>
      </c>
      <c r="L64" s="103"/>
      <c r="M64" s="104"/>
      <c r="N64" s="59">
        <v>1801</v>
      </c>
      <c r="O64" s="63">
        <f t="shared" si="0"/>
        <v>16</v>
      </c>
      <c r="P64" s="86"/>
      <c r="Q64" s="64">
        <f t="shared" si="1"/>
        <v>1801</v>
      </c>
      <c r="R64" s="86"/>
    </row>
    <row r="65" spans="1:20" s="6" customFormat="1" ht="35.25" customHeight="1">
      <c r="A65" s="119" t="s">
        <v>47</v>
      </c>
      <c r="B65" s="149"/>
      <c r="C65" s="149"/>
      <c r="D65" s="150"/>
      <c r="E65" s="65">
        <f>R65/G65</f>
        <v>0.87146608559615601</v>
      </c>
      <c r="F65" s="24"/>
      <c r="G65" s="70">
        <f>G63+G61+G59+G57+G55+G53</f>
        <v>35796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6">
        <f>SUM(R53:R64)</f>
        <v>31195</v>
      </c>
    </row>
    <row r="66" spans="1:20" s="6" customFormat="1" ht="32.25" customHeight="1">
      <c r="A66" s="94" t="s">
        <v>78</v>
      </c>
      <c r="B66" s="95"/>
      <c r="C66" s="95"/>
      <c r="D66" s="96"/>
      <c r="E66" s="100">
        <f>R66/G66</f>
        <v>0.34199941821002616</v>
      </c>
      <c r="F66" s="35" t="s">
        <v>48</v>
      </c>
      <c r="G66" s="131">
        <v>257825</v>
      </c>
      <c r="H66" s="81">
        <v>302</v>
      </c>
      <c r="I66" s="22">
        <v>27901</v>
      </c>
      <c r="J66" s="81"/>
      <c r="K66" s="107">
        <v>163</v>
      </c>
      <c r="L66" s="108"/>
      <c r="M66" s="109"/>
      <c r="N66" s="22">
        <v>14862</v>
      </c>
      <c r="O66" s="68">
        <f>H66+K66</f>
        <v>465</v>
      </c>
      <c r="P66" s="132">
        <f>SUM(O66:O67)</f>
        <v>950</v>
      </c>
      <c r="Q66" s="69">
        <f>I66+N66</f>
        <v>42763</v>
      </c>
      <c r="R66" s="132">
        <f>SUM(Q66:Q67)</f>
        <v>88176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81">
        <v>315</v>
      </c>
      <c r="I67" s="22">
        <v>29578</v>
      </c>
      <c r="J67" s="81"/>
      <c r="K67" s="107">
        <v>170</v>
      </c>
      <c r="L67" s="108"/>
      <c r="M67" s="109"/>
      <c r="N67" s="22">
        <v>15835</v>
      </c>
      <c r="O67" s="68">
        <f>H67+K67</f>
        <v>485</v>
      </c>
      <c r="P67" s="133"/>
      <c r="Q67" s="69">
        <f>I67+N67</f>
        <v>45413</v>
      </c>
      <c r="R67" s="133"/>
    </row>
    <row r="68" spans="1:20" s="6" customFormat="1" ht="32.25" customHeight="1">
      <c r="A68" s="48"/>
      <c r="B68" s="165" t="s">
        <v>35</v>
      </c>
      <c r="C68" s="165"/>
      <c r="D68" s="165"/>
      <c r="E68" s="65">
        <f>R68/G68</f>
        <v>0.40654789677850017</v>
      </c>
      <c r="F68" s="49"/>
      <c r="G68" s="67">
        <f>G66+G65</f>
        <v>293621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119371</v>
      </c>
    </row>
    <row r="69" spans="1:20" s="6" customFormat="1" ht="60" customHeight="1">
      <c r="A69" s="26"/>
      <c r="B69" s="143" t="s">
        <v>125</v>
      </c>
      <c r="C69" s="82" t="s">
        <v>127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137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5" customFormat="1" ht="40.5" customHeight="1">
      <c r="A71" s="161" t="s">
        <v>126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6"/>
    </row>
    <row r="72" spans="1:20" s="75" customFormat="1" ht="42.75" customHeight="1">
      <c r="A72" s="77"/>
      <c r="B72" s="79" t="s">
        <v>135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2019-05-07T00:27:31Z</cp:lastPrinted>
  <dcterms:created xsi:type="dcterms:W3CDTF">2007-08-14T04:27:29Z</dcterms:created>
  <dcterms:modified xsi:type="dcterms:W3CDTF">2019-05-07T00:28:59Z</dcterms:modified>
</cp:coreProperties>
</file>