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<sst xmlns="http://schemas.openxmlformats.org/spreadsheetml/2006/main" count="179" uniqueCount="138">
  <si>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</si>
  <si>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</si>
  <si>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</si>
  <si>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</si>
  <si>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</si>
  <si>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</si>
  <si>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</si>
  <si>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</si>
  <si>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</si>
  <si>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</si>
  <si>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</si>
  <si>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</si>
  <si>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</si>
  <si>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</si>
  <si>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</si>
  <si>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</si>
  <si>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</si>
  <si>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</si>
  <si>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</si>
  <si>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</si>
  <si>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</si>
  <si>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</si>
  <si>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</si>
  <si>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</si>
  <si>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</si>
  <si>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</si>
  <si>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</si>
  <si>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</si>
  <si>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</si>
  <si>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</si>
  <si>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</si>
  <si>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</si>
  <si>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</si>
  <si>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</si>
  <si>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</si>
  <si>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</si>
  <si>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</si>
  <si>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</si>
  <si>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</si>
  <si>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</si>
  <si>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</si>
  <si>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</si>
  <si>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</si>
  <si>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</si>
  <si>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</si>
  <si>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</si>
  <si>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</si>
  <si>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</si>
  <si>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</si>
  <si>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</si>
  <si>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</si>
  <si>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</si>
  <si>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</si>
  <si>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</si>
  <si>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</si>
  <si>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</si>
  <si>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</si>
  <si>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</si>
  <si>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</si>
  <si>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</si>
  <si>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</si>
  <si>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</si>
  <si>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</si>
  <si>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</si>
  <si>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</si>
  <si>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</si>
  <si>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</si>
  <si>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</si>
  <si>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</si>
  <si>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</si>
  <si>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</si>
  <si>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</si>
  <si>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</si>
  <si>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</si>
  <si>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</si>
  <si>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</si>
  <si>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</si>
  <si>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</si>
  <si>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</si>
  <si>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</si>
  <si>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</si>
  <si>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</si>
  <si>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</si>
  <si>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</si>
  <si>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</si>
  <si>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</si>
  <si>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</si>
  <si>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</si>
  <si>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</si>
  <si>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</si>
  <si>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</si>
  <si>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</si>
  <si>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</si>
  <si>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</si>
  <si>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</si>
  <si>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</si>
  <si>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</si>
  <si>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</si>
  <si>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</si>
  <si>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</si>
  <si>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</si>
  <si>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</si>
  <si>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</si>
  <si>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</si>
  <si>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</si>
  <si>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</si>
  <si>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</si>
  <si>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</si>
  <si>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</si>
  <si>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</si>
  <si>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</si>
  <si>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</si>
  <si>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</si>
  <si>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</si>
  <si>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</si>
  <si>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</si>
  <si>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</si>
  <si>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</si>
  <si>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</si>
  <si>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</si>
  <si>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</si>
  <si>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</si>
  <si>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</si>
  <si>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</si>
  <si>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</si>
  <si>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</si>
  <si>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</si>
  <si>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</si>
  <si>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</si>
  <si>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</si>
  <si>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</si>
  <si>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</si>
  <si>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</si>
  <si>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</si>
  <si>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ҳавои соф                                                                                                                            </t>
  </si>
  <si>
    <t>Иҷрокунанда: Кавраков Б.</t>
  </si>
  <si>
    <t>Оиди ҳолати роҳҳои автомобилгард ва ағбаҳо ба ҳолати  08.05.2019с</t>
  </si>
  <si>
    <t xml:space="preserve"> Ҳамагӣ дар Ҷумҳурии Ӯзбекистон  369  вагон дар харакат аз он ҷумла : 1 в - орд, 1 в равғани техники, 6 в - гандум, 16 в - битум, 75 в - бензин, 19 в - сӯзишвории реактиви, 54 в - сӯзишвории дизели, 197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</si>
</sst>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0.70335103460904591</c:v>
                </c:pt>
                <c:pt idx="4" formatCode="0%">
                  <c:v>0.58406504065040654</c:v>
                </c:pt>
                <c:pt idx="6" formatCode="0%">
                  <c:v>0.97314873085798193</c:v>
                </c:pt>
                <c:pt idx="8" formatCode="0%">
                  <c:v>1.0611739745403113</c:v>
                </c:pt>
                <c:pt idx="10" formatCode="0%">
                  <c:v>1.1040790195719774</c:v>
                </c:pt>
                <c:pt idx="12" formatCode="0%">
                  <c:v>0.88722324723247237</c:v>
                </c:pt>
                <c:pt idx="14" formatCode="0%">
                  <c:v>0.87495160665892369</c:v>
                </c:pt>
                <c:pt idx="15" formatCode="0%">
                  <c:v>0.34274004233211469</c:v>
                </c:pt>
                <c:pt idx="17" formatCode="0%">
                  <c:v>0.40775711795467751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43228</c:v>
                </c:pt>
                <c:pt idx="1">
                  <c:v>0</c:v>
                </c:pt>
                <c:pt idx="2">
                  <c:v>10922</c:v>
                </c:pt>
                <c:pt idx="4">
                  <c:v>3075</c:v>
                </c:pt>
                <c:pt idx="6">
                  <c:v>9534</c:v>
                </c:pt>
                <c:pt idx="8">
                  <c:v>2828</c:v>
                </c:pt>
                <c:pt idx="10">
                  <c:v>5467</c:v>
                </c:pt>
                <c:pt idx="12">
                  <c:v>4336</c:v>
                </c:pt>
                <c:pt idx="14">
                  <c:v>36162</c:v>
                </c:pt>
                <c:pt idx="15">
                  <c:v>259850</c:v>
                </c:pt>
                <c:pt idx="17">
                  <c:v>296012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280</c:v>
                </c:pt>
                <c:pt idx="16">
                  <c:v>296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854</c:v>
                </c:pt>
                <c:pt idx="5">
                  <c:v>892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28181</c:v>
                </c:pt>
                <c:pt idx="16">
                  <c:v>29874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3935</c:v>
                </c:pt>
                <c:pt idx="3">
                  <c:v>3747</c:v>
                </c:pt>
                <c:pt idx="4">
                  <c:v>32</c:v>
                </c:pt>
                <c:pt idx="5">
                  <c:v>18</c:v>
                </c:pt>
                <c:pt idx="6">
                  <c:v>4749</c:v>
                </c:pt>
                <c:pt idx="7">
                  <c:v>4524</c:v>
                </c:pt>
                <c:pt idx="8">
                  <c:v>1425</c:v>
                </c:pt>
                <c:pt idx="9">
                  <c:v>1576</c:v>
                </c:pt>
                <c:pt idx="10">
                  <c:v>2869</c:v>
                </c:pt>
                <c:pt idx="11">
                  <c:v>3167</c:v>
                </c:pt>
                <c:pt idx="12">
                  <c:v>2019</c:v>
                </c:pt>
                <c:pt idx="13">
                  <c:v>1828</c:v>
                </c:pt>
                <c:pt idx="15">
                  <c:v>15012</c:v>
                </c:pt>
                <c:pt idx="16">
                  <c:v>15994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84</c:v>
                </c:pt>
                <c:pt idx="3">
                  <c:v>31</c:v>
                </c:pt>
                <c:pt idx="4">
                  <c:v>3</c:v>
                </c:pt>
                <c:pt idx="5">
                  <c:v>4</c:v>
                </c:pt>
                <c:pt idx="6">
                  <c:v>118</c:v>
                </c:pt>
                <c:pt idx="7">
                  <c:v>58</c:v>
                </c:pt>
                <c:pt idx="8">
                  <c:v>18</c:v>
                </c:pt>
                <c:pt idx="9">
                  <c:v>62</c:v>
                </c:pt>
                <c:pt idx="10">
                  <c:v>18</c:v>
                </c:pt>
                <c:pt idx="11">
                  <c:v>16</c:v>
                </c:pt>
                <c:pt idx="12">
                  <c:v>6</c:v>
                </c:pt>
                <c:pt idx="13">
                  <c:v>27</c:v>
                </c:pt>
                <c:pt idx="15">
                  <c:v>430</c:v>
                </c:pt>
                <c:pt idx="16">
                  <c:v>455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115</c:v>
                </c:pt>
                <c:pt idx="4">
                  <c:v>7</c:v>
                </c:pt>
                <c:pt idx="6">
                  <c:v>176</c:v>
                </c:pt>
                <c:pt idx="8">
                  <c:v>80</c:v>
                </c:pt>
                <c:pt idx="10">
                  <c:v>34</c:v>
                </c:pt>
                <c:pt idx="12">
                  <c:v>33</c:v>
                </c:pt>
                <c:pt idx="15">
                  <c:v>885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3935</c:v>
                </c:pt>
                <c:pt idx="3">
                  <c:v>3747</c:v>
                </c:pt>
                <c:pt idx="4">
                  <c:v>886</c:v>
                </c:pt>
                <c:pt idx="5">
                  <c:v>910</c:v>
                </c:pt>
                <c:pt idx="6">
                  <c:v>4749</c:v>
                </c:pt>
                <c:pt idx="7">
                  <c:v>4529</c:v>
                </c:pt>
                <c:pt idx="8">
                  <c:v>1425</c:v>
                </c:pt>
                <c:pt idx="9">
                  <c:v>1576</c:v>
                </c:pt>
                <c:pt idx="10">
                  <c:v>2869</c:v>
                </c:pt>
                <c:pt idx="11">
                  <c:v>3167</c:v>
                </c:pt>
                <c:pt idx="12">
                  <c:v>2019</c:v>
                </c:pt>
                <c:pt idx="13">
                  <c:v>1828</c:v>
                </c:pt>
                <c:pt idx="15">
                  <c:v>43193</c:v>
                </c:pt>
                <c:pt idx="16">
                  <c:v>45868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7682</c:v>
                </c:pt>
                <c:pt idx="4">
                  <c:v>1796</c:v>
                </c:pt>
                <c:pt idx="6">
                  <c:v>9278</c:v>
                </c:pt>
                <c:pt idx="8">
                  <c:v>3001</c:v>
                </c:pt>
                <c:pt idx="10">
                  <c:v>6036</c:v>
                </c:pt>
                <c:pt idx="12">
                  <c:v>3847</c:v>
                </c:pt>
                <c:pt idx="14">
                  <c:v>31640</c:v>
                </c:pt>
                <c:pt idx="15">
                  <c:v>89061</c:v>
                </c:pt>
                <c:pt idx="17">
                  <c:v>120701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511832"/>
        <c:axId val="154528464"/>
      </c:barChart>
      <c:catAx>
        <c:axId val="156511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528464"/>
        <c:crosses val="autoZero"/>
        <c:auto val="1"/>
        <c:lblAlgn val="ctr"/>
        <c:lblOffset val="100"/>
        <c:noMultiLvlLbl val="0"/>
      </c:catAx>
      <c:valAx>
        <c:axId val="15452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511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0.70335103460904591</c:v>
                </c:pt>
                <c:pt idx="4" formatCode="0%">
                  <c:v>0.58406504065040654</c:v>
                </c:pt>
                <c:pt idx="6" formatCode="0%">
                  <c:v>0.97314873085798193</c:v>
                </c:pt>
                <c:pt idx="8" formatCode="0%">
                  <c:v>1.0611739745403113</c:v>
                </c:pt>
                <c:pt idx="10" formatCode="0%">
                  <c:v>1.1040790195719774</c:v>
                </c:pt>
                <c:pt idx="12" formatCode="0%">
                  <c:v>0.88722324723247237</c:v>
                </c:pt>
                <c:pt idx="14" formatCode="0%">
                  <c:v>0.87495160665892369</c:v>
                </c:pt>
                <c:pt idx="15" formatCode="0%">
                  <c:v>0.34274004233211469</c:v>
                </c:pt>
                <c:pt idx="17" formatCode="0%">
                  <c:v>0.40775711795467751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43228</c:v>
                </c:pt>
                <c:pt idx="1">
                  <c:v>0</c:v>
                </c:pt>
                <c:pt idx="2">
                  <c:v>10922</c:v>
                </c:pt>
                <c:pt idx="4">
                  <c:v>3075</c:v>
                </c:pt>
                <c:pt idx="6">
                  <c:v>9534</c:v>
                </c:pt>
                <c:pt idx="8">
                  <c:v>2828</c:v>
                </c:pt>
                <c:pt idx="10">
                  <c:v>5467</c:v>
                </c:pt>
                <c:pt idx="12">
                  <c:v>4336</c:v>
                </c:pt>
                <c:pt idx="14">
                  <c:v>36162</c:v>
                </c:pt>
                <c:pt idx="15">
                  <c:v>259850</c:v>
                </c:pt>
                <c:pt idx="17">
                  <c:v>296012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280</c:v>
                </c:pt>
                <c:pt idx="16">
                  <c:v>296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854</c:v>
                </c:pt>
                <c:pt idx="5">
                  <c:v>892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28181</c:v>
                </c:pt>
                <c:pt idx="16">
                  <c:v>29874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3935</c:v>
                </c:pt>
                <c:pt idx="3">
                  <c:v>3747</c:v>
                </c:pt>
                <c:pt idx="4">
                  <c:v>32</c:v>
                </c:pt>
                <c:pt idx="5">
                  <c:v>18</c:v>
                </c:pt>
                <c:pt idx="6">
                  <c:v>4749</c:v>
                </c:pt>
                <c:pt idx="7">
                  <c:v>4524</c:v>
                </c:pt>
                <c:pt idx="8">
                  <c:v>1425</c:v>
                </c:pt>
                <c:pt idx="9">
                  <c:v>1576</c:v>
                </c:pt>
                <c:pt idx="10">
                  <c:v>2869</c:v>
                </c:pt>
                <c:pt idx="11">
                  <c:v>3167</c:v>
                </c:pt>
                <c:pt idx="12">
                  <c:v>2019</c:v>
                </c:pt>
                <c:pt idx="13">
                  <c:v>1828</c:v>
                </c:pt>
                <c:pt idx="15">
                  <c:v>15012</c:v>
                </c:pt>
                <c:pt idx="16">
                  <c:v>15994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84</c:v>
                </c:pt>
                <c:pt idx="3">
                  <c:v>31</c:v>
                </c:pt>
                <c:pt idx="4">
                  <c:v>3</c:v>
                </c:pt>
                <c:pt idx="5">
                  <c:v>4</c:v>
                </c:pt>
                <c:pt idx="6">
                  <c:v>118</c:v>
                </c:pt>
                <c:pt idx="7">
                  <c:v>58</c:v>
                </c:pt>
                <c:pt idx="8">
                  <c:v>18</c:v>
                </c:pt>
                <c:pt idx="9">
                  <c:v>62</c:v>
                </c:pt>
                <c:pt idx="10">
                  <c:v>18</c:v>
                </c:pt>
                <c:pt idx="11">
                  <c:v>16</c:v>
                </c:pt>
                <c:pt idx="12">
                  <c:v>6</c:v>
                </c:pt>
                <c:pt idx="13">
                  <c:v>27</c:v>
                </c:pt>
                <c:pt idx="15">
                  <c:v>430</c:v>
                </c:pt>
                <c:pt idx="16">
                  <c:v>455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115</c:v>
                </c:pt>
                <c:pt idx="4">
                  <c:v>7</c:v>
                </c:pt>
                <c:pt idx="6">
                  <c:v>176</c:v>
                </c:pt>
                <c:pt idx="8">
                  <c:v>80</c:v>
                </c:pt>
                <c:pt idx="10">
                  <c:v>34</c:v>
                </c:pt>
                <c:pt idx="12">
                  <c:v>33</c:v>
                </c:pt>
                <c:pt idx="15">
                  <c:v>885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3935</c:v>
                </c:pt>
                <c:pt idx="3">
                  <c:v>3747</c:v>
                </c:pt>
                <c:pt idx="4">
                  <c:v>886</c:v>
                </c:pt>
                <c:pt idx="5">
                  <c:v>910</c:v>
                </c:pt>
                <c:pt idx="6">
                  <c:v>4749</c:v>
                </c:pt>
                <c:pt idx="7">
                  <c:v>4529</c:v>
                </c:pt>
                <c:pt idx="8">
                  <c:v>1425</c:v>
                </c:pt>
                <c:pt idx="9">
                  <c:v>1576</c:v>
                </c:pt>
                <c:pt idx="10">
                  <c:v>2869</c:v>
                </c:pt>
                <c:pt idx="11">
                  <c:v>3167</c:v>
                </c:pt>
                <c:pt idx="12">
                  <c:v>2019</c:v>
                </c:pt>
                <c:pt idx="13">
                  <c:v>1828</c:v>
                </c:pt>
                <c:pt idx="15">
                  <c:v>43193</c:v>
                </c:pt>
                <c:pt idx="16">
                  <c:v>45868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7682</c:v>
                </c:pt>
                <c:pt idx="4">
                  <c:v>1796</c:v>
                </c:pt>
                <c:pt idx="6">
                  <c:v>9278</c:v>
                </c:pt>
                <c:pt idx="8">
                  <c:v>3001</c:v>
                </c:pt>
                <c:pt idx="10">
                  <c:v>6036</c:v>
                </c:pt>
                <c:pt idx="12">
                  <c:v>3847</c:v>
                </c:pt>
                <c:pt idx="14">
                  <c:v>31640</c:v>
                </c:pt>
                <c:pt idx="15">
                  <c:v>89061</c:v>
                </c:pt>
                <c:pt idx="17">
                  <c:v>120701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530032"/>
        <c:axId val="154530424"/>
      </c:barChart>
      <c:catAx>
        <c:axId val="15453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530424"/>
        <c:crosses val="autoZero"/>
        <c:auto val="1"/>
        <c:lblAlgn val="ctr"/>
        <c:lblOffset val="100"/>
        <c:noMultiLvlLbl val="0"/>
      </c:catAx>
      <c:valAx>
        <c:axId val="154530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530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58" zoomScale="70" zoomScaleSheetLayoutView="70" workbookViewId="0">
      <selection activeCell="N65" sqref="N65:Q65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136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3"/>
      <c r="H7" s="163"/>
      <c r="I7" s="163"/>
      <c r="J7" s="163"/>
      <c r="K7" s="163"/>
      <c r="L7" s="163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4"/>
      <c r="H8" s="164"/>
      <c r="I8" s="164"/>
      <c r="J8" s="164"/>
      <c r="K8" s="164"/>
      <c r="L8" s="164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134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3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134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134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4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134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134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1" t="s">
        <v>134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2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134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134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134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2">
        <v>10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134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134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134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134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134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134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2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134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134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4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134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5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134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1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134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1" t="s">
        <v>134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1</v>
      </c>
      <c r="R38" s="44"/>
    </row>
    <row r="39" spans="1:23" s="4" customFormat="1" ht="39" customHeight="1">
      <c r="A39" s="145"/>
      <c r="B39" s="145"/>
      <c r="C39" s="30" t="s">
        <v>28</v>
      </c>
      <c r="D39" s="91" t="s">
        <v>134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2</v>
      </c>
      <c r="R39" s="44"/>
    </row>
    <row r="40" spans="1:23" s="4" customFormat="1" ht="35.25" customHeight="1">
      <c r="A40" s="145"/>
      <c r="B40" s="145"/>
      <c r="C40" s="30" t="s">
        <v>3</v>
      </c>
      <c r="D40" s="91" t="s">
        <v>134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2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134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2</v>
      </c>
      <c r="R41" s="44"/>
    </row>
    <row r="42" spans="1:23" s="4" customFormat="1" ht="47.25" customHeight="1">
      <c r="A42" s="145"/>
      <c r="B42" s="145"/>
      <c r="C42" s="30" t="s">
        <v>123</v>
      </c>
      <c r="D42" s="91" t="s">
        <v>134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2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134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134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1" t="s">
        <v>134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1" t="s">
        <v>134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161">
        <v>1</v>
      </c>
      <c r="R46" s="162"/>
    </row>
    <row r="47" spans="1:23" s="4" customFormat="1" ht="35.25" customHeight="1">
      <c r="A47" s="30">
        <v>25</v>
      </c>
      <c r="B47" s="125"/>
      <c r="C47" s="30" t="s">
        <v>2</v>
      </c>
      <c r="D47" s="91" t="s">
        <v>134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8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65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43228</v>
      </c>
      <c r="H51" s="132" t="s">
        <v>65</v>
      </c>
      <c r="I51" s="134"/>
      <c r="J51" s="54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4" t="s">
        <v>63</v>
      </c>
      <c r="I52" s="55" t="s">
        <v>64</v>
      </c>
      <c r="J52" s="55"/>
      <c r="K52" s="132" t="s">
        <v>63</v>
      </c>
      <c r="L52" s="133"/>
      <c r="M52" s="134"/>
      <c r="N52" s="55" t="s">
        <v>64</v>
      </c>
      <c r="O52" s="61" t="s">
        <v>63</v>
      </c>
      <c r="P52" s="62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0.70335103460904591</v>
      </c>
      <c r="F53" s="35" t="s">
        <v>49</v>
      </c>
      <c r="G53" s="124">
        <v>10922</v>
      </c>
      <c r="H53" s="56">
        <v>0</v>
      </c>
      <c r="I53" s="57">
        <v>0</v>
      </c>
      <c r="J53" s="58"/>
      <c r="K53" s="121">
        <v>84</v>
      </c>
      <c r="L53" s="133"/>
      <c r="M53" s="134"/>
      <c r="N53" s="57">
        <v>3935</v>
      </c>
      <c r="O53" s="63">
        <f>H53+K53</f>
        <v>84</v>
      </c>
      <c r="P53" s="153">
        <f>SUM(O53:O54)</f>
        <v>115</v>
      </c>
      <c r="Q53" s="64">
        <f>I53+N53</f>
        <v>3935</v>
      </c>
      <c r="R53" s="153">
        <f>SUM(Q53:Q54)</f>
        <v>7682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6">
        <v>0</v>
      </c>
      <c r="I54" s="57">
        <v>0</v>
      </c>
      <c r="J54" s="58"/>
      <c r="K54" s="121">
        <v>31</v>
      </c>
      <c r="L54" s="122"/>
      <c r="M54" s="123"/>
      <c r="N54" s="57">
        <v>3747</v>
      </c>
      <c r="O54" s="63">
        <f t="shared" ref="O54:O64" si="0">H54+K54</f>
        <v>31</v>
      </c>
      <c r="P54" s="154"/>
      <c r="Q54" s="64">
        <f t="shared" ref="Q54:Q64" si="1">I54+N54</f>
        <v>3747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0.58406504065040654</v>
      </c>
      <c r="F55" s="73" t="s">
        <v>51</v>
      </c>
      <c r="G55" s="124">
        <v>3075</v>
      </c>
      <c r="H55" s="80">
        <v>3</v>
      </c>
      <c r="I55" s="57">
        <v>854</v>
      </c>
      <c r="J55" s="56"/>
      <c r="K55" s="121">
        <v>0</v>
      </c>
      <c r="L55" s="122"/>
      <c r="M55" s="123"/>
      <c r="N55" s="57">
        <v>32</v>
      </c>
      <c r="O55" s="63">
        <f t="shared" si="0"/>
        <v>3</v>
      </c>
      <c r="P55" s="153">
        <f t="shared" ref="P55" si="3">SUM(O55:O56)</f>
        <v>7</v>
      </c>
      <c r="Q55" s="64">
        <f t="shared" si="1"/>
        <v>886</v>
      </c>
      <c r="R55" s="153">
        <f>SUM(Q55:Q56)</f>
        <v>1796</v>
      </c>
    </row>
    <row r="56" spans="1:23" s="6" customFormat="1" ht="23.25" customHeight="1">
      <c r="A56" s="116"/>
      <c r="B56" s="117"/>
      <c r="C56" s="117"/>
      <c r="D56" s="118"/>
      <c r="E56" s="152"/>
      <c r="F56" s="73" t="s">
        <v>52</v>
      </c>
      <c r="G56" s="125"/>
      <c r="H56" s="80">
        <v>4</v>
      </c>
      <c r="I56" s="57">
        <v>892</v>
      </c>
      <c r="J56" s="56"/>
      <c r="K56" s="121">
        <v>0</v>
      </c>
      <c r="L56" s="122"/>
      <c r="M56" s="123"/>
      <c r="N56" s="57">
        <v>18</v>
      </c>
      <c r="O56" s="63">
        <f t="shared" si="0"/>
        <v>4</v>
      </c>
      <c r="P56" s="154"/>
      <c r="Q56" s="64">
        <f t="shared" si="1"/>
        <v>910</v>
      </c>
      <c r="R56" s="154"/>
    </row>
    <row r="57" spans="1:23" s="6" customFormat="1" ht="25.5" customHeight="1">
      <c r="A57" s="113" t="s">
        <v>106</v>
      </c>
      <c r="B57" s="114"/>
      <c r="C57" s="114"/>
      <c r="D57" s="115"/>
      <c r="E57" s="151">
        <f>R57/G57</f>
        <v>0.97314873085798193</v>
      </c>
      <c r="F57" s="73" t="s">
        <v>20</v>
      </c>
      <c r="G57" s="124">
        <v>9534</v>
      </c>
      <c r="H57" s="56">
        <v>0</v>
      </c>
      <c r="I57" s="57">
        <v>0</v>
      </c>
      <c r="J57" s="56"/>
      <c r="K57" s="121">
        <v>118</v>
      </c>
      <c r="L57" s="122"/>
      <c r="M57" s="123"/>
      <c r="N57" s="57">
        <v>4749</v>
      </c>
      <c r="O57" s="63">
        <f t="shared" si="0"/>
        <v>118</v>
      </c>
      <c r="P57" s="153">
        <f t="shared" ref="P57" si="4">SUM(O57:O58)</f>
        <v>176</v>
      </c>
      <c r="Q57" s="64">
        <f t="shared" si="1"/>
        <v>4749</v>
      </c>
      <c r="R57" s="153">
        <f t="shared" ref="R57" si="5">SUM(Q57:Q58)</f>
        <v>9278</v>
      </c>
    </row>
    <row r="58" spans="1:23" s="6" customFormat="1" ht="25.5" customHeight="1">
      <c r="A58" s="116"/>
      <c r="B58" s="117"/>
      <c r="C58" s="117"/>
      <c r="D58" s="118"/>
      <c r="E58" s="152"/>
      <c r="F58" s="73" t="s">
        <v>44</v>
      </c>
      <c r="G58" s="125"/>
      <c r="H58" s="56">
        <v>0</v>
      </c>
      <c r="I58" s="57">
        <v>5</v>
      </c>
      <c r="J58" s="56"/>
      <c r="K58" s="121">
        <v>58</v>
      </c>
      <c r="L58" s="122"/>
      <c r="M58" s="123"/>
      <c r="N58" s="57">
        <v>4524</v>
      </c>
      <c r="O58" s="63">
        <f t="shared" si="0"/>
        <v>58</v>
      </c>
      <c r="P58" s="154"/>
      <c r="Q58" s="64">
        <f t="shared" si="1"/>
        <v>4529</v>
      </c>
      <c r="R58" s="154"/>
    </row>
    <row r="59" spans="1:23" s="6" customFormat="1" ht="25.5" customHeight="1">
      <c r="A59" s="113" t="s">
        <v>107</v>
      </c>
      <c r="B59" s="114"/>
      <c r="C59" s="114"/>
      <c r="D59" s="115"/>
      <c r="E59" s="151">
        <f>R59/G59</f>
        <v>1.0611739745403113</v>
      </c>
      <c r="F59" s="35" t="s">
        <v>45</v>
      </c>
      <c r="G59" s="124">
        <v>2828</v>
      </c>
      <c r="H59" s="56">
        <v>0</v>
      </c>
      <c r="I59" s="57">
        <v>0</v>
      </c>
      <c r="J59" s="57"/>
      <c r="K59" s="121">
        <v>18</v>
      </c>
      <c r="L59" s="122"/>
      <c r="M59" s="123"/>
      <c r="N59" s="57">
        <v>1425</v>
      </c>
      <c r="O59" s="63">
        <f t="shared" si="0"/>
        <v>18</v>
      </c>
      <c r="P59" s="153">
        <f>SUM(O59:O60)</f>
        <v>80</v>
      </c>
      <c r="Q59" s="64">
        <f t="shared" si="1"/>
        <v>1425</v>
      </c>
      <c r="R59" s="153">
        <f t="shared" ref="R59" si="6">SUM(Q59:Q60)</f>
        <v>3001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6">
        <v>0</v>
      </c>
      <c r="I60" s="57">
        <v>0</v>
      </c>
      <c r="J60" s="57"/>
      <c r="K60" s="121">
        <v>62</v>
      </c>
      <c r="L60" s="122"/>
      <c r="M60" s="123"/>
      <c r="N60" s="57">
        <v>1576</v>
      </c>
      <c r="O60" s="63">
        <f t="shared" si="0"/>
        <v>62</v>
      </c>
      <c r="P60" s="154"/>
      <c r="Q60" s="64">
        <f t="shared" si="1"/>
        <v>1576</v>
      </c>
      <c r="R60" s="154"/>
    </row>
    <row r="61" spans="1:23" s="6" customFormat="1" ht="25.5" customHeight="1">
      <c r="A61" s="113" t="s">
        <v>108</v>
      </c>
      <c r="B61" s="114"/>
      <c r="C61" s="114"/>
      <c r="D61" s="115"/>
      <c r="E61" s="151">
        <f>R61/G61</f>
        <v>1.1040790195719774</v>
      </c>
      <c r="F61" s="23" t="s">
        <v>111</v>
      </c>
      <c r="G61" s="124">
        <v>5467</v>
      </c>
      <c r="H61" s="56">
        <v>0</v>
      </c>
      <c r="I61" s="59">
        <v>0</v>
      </c>
      <c r="J61" s="60"/>
      <c r="K61" s="121">
        <v>18</v>
      </c>
      <c r="L61" s="122"/>
      <c r="M61" s="123"/>
      <c r="N61" s="59">
        <v>2869</v>
      </c>
      <c r="O61" s="63">
        <f t="shared" si="0"/>
        <v>18</v>
      </c>
      <c r="P61" s="153">
        <f>SUM(O61:O62)</f>
        <v>34</v>
      </c>
      <c r="Q61" s="64">
        <f t="shared" si="1"/>
        <v>2869</v>
      </c>
      <c r="R61" s="153">
        <f t="shared" ref="R61" si="7">SUM(Q61:Q62)</f>
        <v>6036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6">
        <v>0</v>
      </c>
      <c r="I62" s="59">
        <v>0</v>
      </c>
      <c r="J62" s="60"/>
      <c r="K62" s="121">
        <v>16</v>
      </c>
      <c r="L62" s="122"/>
      <c r="M62" s="123"/>
      <c r="N62" s="59">
        <v>3167</v>
      </c>
      <c r="O62" s="63">
        <f t="shared" si="0"/>
        <v>16</v>
      </c>
      <c r="P62" s="154"/>
      <c r="Q62" s="64">
        <f t="shared" si="1"/>
        <v>3167</v>
      </c>
      <c r="R62" s="154"/>
    </row>
    <row r="63" spans="1:23" s="6" customFormat="1" ht="25.5" customHeight="1">
      <c r="A63" s="113" t="s">
        <v>109</v>
      </c>
      <c r="B63" s="114"/>
      <c r="C63" s="114"/>
      <c r="D63" s="115"/>
      <c r="E63" s="151">
        <f>R63/G63</f>
        <v>0.88722324723247237</v>
      </c>
      <c r="F63" s="23" t="s">
        <v>40</v>
      </c>
      <c r="G63" s="124">
        <v>4336</v>
      </c>
      <c r="H63" s="56">
        <v>0</v>
      </c>
      <c r="I63" s="59">
        <v>0</v>
      </c>
      <c r="J63" s="60"/>
      <c r="K63" s="121">
        <v>6</v>
      </c>
      <c r="L63" s="122"/>
      <c r="M63" s="123"/>
      <c r="N63" s="59">
        <v>2019</v>
      </c>
      <c r="O63" s="63">
        <f t="shared" si="0"/>
        <v>6</v>
      </c>
      <c r="P63" s="153">
        <f t="shared" ref="P63" si="8">SUM(O63:O64)</f>
        <v>33</v>
      </c>
      <c r="Q63" s="64">
        <f t="shared" si="1"/>
        <v>2019</v>
      </c>
      <c r="R63" s="153">
        <f t="shared" ref="R63" si="9">SUM(Q63:Q64)</f>
        <v>3847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6">
        <v>0</v>
      </c>
      <c r="I64" s="59">
        <v>0</v>
      </c>
      <c r="J64" s="60"/>
      <c r="K64" s="121">
        <v>27</v>
      </c>
      <c r="L64" s="122"/>
      <c r="M64" s="123"/>
      <c r="N64" s="59">
        <v>1828</v>
      </c>
      <c r="O64" s="63">
        <f t="shared" si="0"/>
        <v>27</v>
      </c>
      <c r="P64" s="154"/>
      <c r="Q64" s="64">
        <f t="shared" si="1"/>
        <v>1828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5">
        <f>R65/G65</f>
        <v>0.87495160665892369</v>
      </c>
      <c r="F65" s="24"/>
      <c r="G65" s="70">
        <f>G63+G61+G59+G57+G55+G53</f>
        <v>36162</v>
      </c>
      <c r="H65" s="32"/>
      <c r="I65" s="25"/>
      <c r="J65" s="37"/>
      <c r="K65" s="32">
        <v>0</v>
      </c>
      <c r="L65" s="32"/>
      <c r="M65" s="32"/>
      <c r="N65" s="165"/>
      <c r="O65" s="107"/>
      <c r="P65" s="107"/>
      <c r="Q65" s="108"/>
      <c r="R65" s="66">
        <f>SUM(R53:R64)</f>
        <v>31640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0.34274004233211469</v>
      </c>
      <c r="F66" s="35" t="s">
        <v>48</v>
      </c>
      <c r="G66" s="124">
        <v>259850</v>
      </c>
      <c r="H66" s="81">
        <v>280</v>
      </c>
      <c r="I66" s="22">
        <v>28181</v>
      </c>
      <c r="J66" s="81"/>
      <c r="K66" s="166">
        <v>150</v>
      </c>
      <c r="L66" s="167"/>
      <c r="M66" s="168"/>
      <c r="N66" s="22">
        <v>15012</v>
      </c>
      <c r="O66" s="68">
        <f>H66+K66</f>
        <v>430</v>
      </c>
      <c r="P66" s="155">
        <f>SUM(O66:O67)</f>
        <v>885</v>
      </c>
      <c r="Q66" s="69">
        <f>I66+N66</f>
        <v>43193</v>
      </c>
      <c r="R66" s="155">
        <f>SUM(Q66:Q67)</f>
        <v>89061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81">
        <v>296</v>
      </c>
      <c r="I67" s="22">
        <v>29874</v>
      </c>
      <c r="J67" s="81"/>
      <c r="K67" s="166">
        <v>159</v>
      </c>
      <c r="L67" s="167"/>
      <c r="M67" s="168"/>
      <c r="N67" s="22">
        <v>15994</v>
      </c>
      <c r="O67" s="68">
        <f>H67+K67</f>
        <v>455</v>
      </c>
      <c r="P67" s="156"/>
      <c r="Q67" s="69">
        <f>I67+N67</f>
        <v>45868</v>
      </c>
      <c r="R67" s="156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0.40775711795467751</v>
      </c>
      <c r="F68" s="49"/>
      <c r="G68" s="67">
        <f>G66+G65</f>
        <v>296012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120701</v>
      </c>
    </row>
    <row r="69" spans="1:20" s="6" customFormat="1" ht="60" customHeight="1">
      <c r="A69" s="26"/>
      <c r="B69" s="85" t="s">
        <v>125</v>
      </c>
      <c r="C69" s="148" t="s">
        <v>127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6"/>
      <c r="C70" s="148" t="s">
        <v>137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135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2019-05-07T00:27:31Z</cp:lastPrinted>
  <dcterms:created xsi:type="dcterms:W3CDTF">2007-08-14T04:27:29Z</dcterms:created>
  <dcterms:modified xsi:type="dcterms:W3CDTF">2019-05-08T00:36:50Z</dcterms:modified>
</cp:coreProperties>
</file>