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<sst xmlns="http://schemas.openxmlformats.org/spreadsheetml/2006/main" count="179" uniqueCount="156">
  <si>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</si>
  <si>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</si>
  <si>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</si>
  <si>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</si>
  <si>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</si>
  <si>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</si>
  <si>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</si>
  <si>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</si>
  <si>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</si>
  <si>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</si>
  <si>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</si>
  <si>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</si>
  <si>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</si>
  <si>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</si>
  <si>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</si>
  <si>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</si>
  <si>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</si>
  <si>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</si>
  <si>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</si>
  <si>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</si>
  <si>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</si>
  <si>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</si>
  <si>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</si>
  <si>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</si>
  <si>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</si>
  <si>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</si>
  <si>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</si>
  <si>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</si>
  <si>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</si>
  <si>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</si>
  <si>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</si>
  <si>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</si>
  <si>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</si>
  <si>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</si>
  <si>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</si>
  <si>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</si>
  <si>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</si>
  <si>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</si>
  <si>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</si>
  <si>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</si>
  <si>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</si>
  <si>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</si>
  <si>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</si>
  <si>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</si>
  <si>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</si>
  <si>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</si>
  <si>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</si>
  <si>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</si>
  <si>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</si>
  <si>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</si>
  <si>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</si>
  <si>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</si>
  <si>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</si>
  <si>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</si>
  <si>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</si>
  <si>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</si>
  <si>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</si>
  <si>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</si>
  <si>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</si>
  <si>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</si>
  <si>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</si>
  <si>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</si>
  <si>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</si>
  <si>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</si>
  <si>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</si>
  <si>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</si>
  <si>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</si>
  <si>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</si>
  <si>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</si>
  <si>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</si>
  <si>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</si>
  <si>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</si>
  <si>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</si>
  <si>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</si>
  <si>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</si>
  <si>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</si>
  <si>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</si>
  <si>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</si>
  <si>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</si>
  <si>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</si>
  <si>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</si>
  <si>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</si>
  <si>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</si>
  <si>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</si>
  <si>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</si>
  <si>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</si>
  <si>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</si>
  <si>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</si>
  <si>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</si>
  <si>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</si>
  <si>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</si>
  <si>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</si>
  <si>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</si>
  <si>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</si>
  <si>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</si>
  <si>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</si>
  <si>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</si>
  <si>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</si>
  <si>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</si>
  <si>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</si>
  <si>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</si>
  <si>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</si>
  <si>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</si>
  <si>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</si>
  <si>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</si>
  <si>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</si>
  <si>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</si>
  <si>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</si>
  <si>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</si>
  <si>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</si>
  <si>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</si>
  <si>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</si>
  <si>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</si>
  <si>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</si>
  <si>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</si>
  <si>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</si>
  <si>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</si>
  <si>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</si>
  <si>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</si>
  <si>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</si>
  <si>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</si>
  <si>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</si>
  <si>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</si>
  <si>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</si>
  <si>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</si>
  <si>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</si>
  <si>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</si>
  <si>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</si>
  <si>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</si>
  <si>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</si>
  <si>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</si>
  <si>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</si>
  <si>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</si>
  <si>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 xml:space="preserve">кушода, абрнок                                                                                                                                                                                                                                  </t>
  </si>
  <si>
    <t>Қитъаҳои роҳи автомобилгард ва гузариш таввасути сарҳадҳо</t>
  </si>
  <si>
    <t>Оиди ҳолати роҳҳои автомобилгард ва ағбаҳо ба ҳолати  11.02.2019с</t>
  </si>
  <si>
    <t>Иҷрокунанда: Шарипов Б.</t>
  </si>
  <si>
    <t xml:space="preserve">кушода, барф  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</si>
  <si>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</si>
  <si>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</si>
  <si>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</si>
  <si>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</si>
  <si>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</si>
  <si>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</si>
  <si>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</si>
  <si>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</si>
  <si>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</t>
  </si>
  <si>
    <t>баста, барф</t>
  </si>
  <si>
    <t xml:space="preserve">кушода, абрнок                                                                                                                                                                                                     </t>
  </si>
  <si>
    <t xml:space="preserve"> Ҳамагӣ дар Ҷумҳурии Ӯзбекистон 237 вагон дар харакат аз он ҷумла : 1 в - гандум, 2 в - битум, 13 в - мазут, 31 в - сӯзишвории дизели, 7 в - сузишвории реактики, 10 в - газ, 173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</si>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</sst>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0.90662865288667138</c:v>
                </c:pt>
                <c:pt idx="4" formatCode="0%">
                  <c:v>0.38979289940828404</c:v>
                </c:pt>
                <c:pt idx="6" formatCode="0%">
                  <c:v>1.1079958463136033</c:v>
                </c:pt>
                <c:pt idx="8" formatCode="0%">
                  <c:v>0.85329619312906224</c:v>
                </c:pt>
                <c:pt idx="10" formatCode="0%">
                  <c:v>1.0346504559270517</c:v>
                </c:pt>
                <c:pt idx="12" formatCode="0%">
                  <c:v>0.73519400953029268</c:v>
                </c:pt>
                <c:pt idx="14" formatCode="0%">
                  <c:v>0.86676399026763995</c:v>
                </c:pt>
                <c:pt idx="15" formatCode="0%">
                  <c:v>0.30828123584307332</c:v>
                </c:pt>
                <c:pt idx="17" formatCode="0%">
                  <c:v>0.36649724564019842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43142</c:v>
                </c:pt>
                <c:pt idx="1">
                  <c:v>0</c:v>
                </c:pt>
                <c:pt idx="2">
                  <c:v>2806</c:v>
                </c:pt>
                <c:pt idx="4">
                  <c:v>1352</c:v>
                </c:pt>
                <c:pt idx="6">
                  <c:v>1926</c:v>
                </c:pt>
                <c:pt idx="8">
                  <c:v>1077</c:v>
                </c:pt>
                <c:pt idx="10">
                  <c:v>1645</c:v>
                </c:pt>
                <c:pt idx="12">
                  <c:v>1469</c:v>
                </c:pt>
                <c:pt idx="14">
                  <c:v>10275</c:v>
                </c:pt>
                <c:pt idx="15">
                  <c:v>88296</c:v>
                </c:pt>
                <c:pt idx="17">
                  <c:v>98571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252</c:v>
                </c:pt>
                <c:pt idx="5">
                  <c:v>256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8621</c:v>
                </c:pt>
                <c:pt idx="16">
                  <c:v>9097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1284</c:v>
                </c:pt>
                <c:pt idx="3">
                  <c:v>1260</c:v>
                </c:pt>
                <c:pt idx="4">
                  <c:v>10</c:v>
                </c:pt>
                <c:pt idx="5">
                  <c:v>9</c:v>
                </c:pt>
                <c:pt idx="6">
                  <c:v>1093</c:v>
                </c:pt>
                <c:pt idx="7">
                  <c:v>1036</c:v>
                </c:pt>
                <c:pt idx="8">
                  <c:v>389</c:v>
                </c:pt>
                <c:pt idx="9">
                  <c:v>530</c:v>
                </c:pt>
                <c:pt idx="10">
                  <c:v>822</c:v>
                </c:pt>
                <c:pt idx="11">
                  <c:v>880</c:v>
                </c:pt>
                <c:pt idx="12">
                  <c:v>582</c:v>
                </c:pt>
                <c:pt idx="13">
                  <c:v>498</c:v>
                </c:pt>
                <c:pt idx="15">
                  <c:v>4624</c:v>
                </c:pt>
                <c:pt idx="16">
                  <c:v>4878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27</c:v>
                </c:pt>
                <c:pt idx="3">
                  <c:v>21</c:v>
                </c:pt>
                <c:pt idx="4">
                  <c:v>3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36</c:v>
                </c:pt>
                <c:pt idx="12">
                  <c:v>8</c:v>
                </c:pt>
                <c:pt idx="13">
                  <c:v>9</c:v>
                </c:pt>
                <c:pt idx="15">
                  <c:v>365</c:v>
                </c:pt>
                <c:pt idx="16">
                  <c:v>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48</c:v>
                </c:pt>
                <c:pt idx="4">
                  <c:v>6</c:v>
                </c:pt>
                <c:pt idx="6">
                  <c:v>0</c:v>
                </c:pt>
                <c:pt idx="8">
                  <c:v>0</c:v>
                </c:pt>
                <c:pt idx="10">
                  <c:v>41</c:v>
                </c:pt>
                <c:pt idx="12">
                  <c:v>17</c:v>
                </c:pt>
                <c:pt idx="15">
                  <c:v>755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1284</c:v>
                </c:pt>
                <c:pt idx="3">
                  <c:v>1260</c:v>
                </c:pt>
                <c:pt idx="4">
                  <c:v>262</c:v>
                </c:pt>
                <c:pt idx="5">
                  <c:v>265</c:v>
                </c:pt>
                <c:pt idx="6">
                  <c:v>1093</c:v>
                </c:pt>
                <c:pt idx="7">
                  <c:v>1041</c:v>
                </c:pt>
                <c:pt idx="8">
                  <c:v>389</c:v>
                </c:pt>
                <c:pt idx="9">
                  <c:v>530</c:v>
                </c:pt>
                <c:pt idx="10">
                  <c:v>822</c:v>
                </c:pt>
                <c:pt idx="11">
                  <c:v>880</c:v>
                </c:pt>
                <c:pt idx="12">
                  <c:v>582</c:v>
                </c:pt>
                <c:pt idx="13">
                  <c:v>498</c:v>
                </c:pt>
                <c:pt idx="15">
                  <c:v>13245</c:v>
                </c:pt>
                <c:pt idx="16">
                  <c:v>13975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2544</c:v>
                </c:pt>
                <c:pt idx="4">
                  <c:v>527</c:v>
                </c:pt>
                <c:pt idx="6">
                  <c:v>2134</c:v>
                </c:pt>
                <c:pt idx="8">
                  <c:v>919</c:v>
                </c:pt>
                <c:pt idx="10">
                  <c:v>1702</c:v>
                </c:pt>
                <c:pt idx="12">
                  <c:v>1080</c:v>
                </c:pt>
                <c:pt idx="14">
                  <c:v>8906</c:v>
                </c:pt>
                <c:pt idx="15">
                  <c:v>27220</c:v>
                </c:pt>
                <c:pt idx="17">
                  <c:v>36126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273736"/>
        <c:axId val="151653552"/>
      </c:barChart>
      <c:catAx>
        <c:axId val="1532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1653552"/>
        <c:crosses val="autoZero"/>
        <c:auto val="1"/>
        <c:lblAlgn val="ctr"/>
        <c:lblOffset val="100"/>
        <c:noMultiLvlLbl val="0"/>
      </c:catAx>
      <c:valAx>
        <c:axId val="15165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273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0.90662865288667138</c:v>
                </c:pt>
                <c:pt idx="4" formatCode="0%">
                  <c:v>0.38979289940828404</c:v>
                </c:pt>
                <c:pt idx="6" formatCode="0%">
                  <c:v>1.1079958463136033</c:v>
                </c:pt>
                <c:pt idx="8" formatCode="0%">
                  <c:v>0.85329619312906224</c:v>
                </c:pt>
                <c:pt idx="10" formatCode="0%">
                  <c:v>1.0346504559270517</c:v>
                </c:pt>
                <c:pt idx="12" formatCode="0%">
                  <c:v>0.73519400953029268</c:v>
                </c:pt>
                <c:pt idx="14" formatCode="0%">
                  <c:v>0.86676399026763995</c:v>
                </c:pt>
                <c:pt idx="15" formatCode="0%">
                  <c:v>0.30828123584307332</c:v>
                </c:pt>
                <c:pt idx="17" formatCode="0%">
                  <c:v>0.36649724564019842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43142</c:v>
                </c:pt>
                <c:pt idx="1">
                  <c:v>0</c:v>
                </c:pt>
                <c:pt idx="2">
                  <c:v>2806</c:v>
                </c:pt>
                <c:pt idx="4">
                  <c:v>1352</c:v>
                </c:pt>
                <c:pt idx="6">
                  <c:v>1926</c:v>
                </c:pt>
                <c:pt idx="8">
                  <c:v>1077</c:v>
                </c:pt>
                <c:pt idx="10">
                  <c:v>1645</c:v>
                </c:pt>
                <c:pt idx="12">
                  <c:v>1469</c:v>
                </c:pt>
                <c:pt idx="14">
                  <c:v>10275</c:v>
                </c:pt>
                <c:pt idx="15">
                  <c:v>88296</c:v>
                </c:pt>
                <c:pt idx="17">
                  <c:v>98571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252</c:v>
                </c:pt>
                <c:pt idx="5">
                  <c:v>256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8621</c:v>
                </c:pt>
                <c:pt idx="16">
                  <c:v>9097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1284</c:v>
                </c:pt>
                <c:pt idx="3">
                  <c:v>1260</c:v>
                </c:pt>
                <c:pt idx="4">
                  <c:v>10</c:v>
                </c:pt>
                <c:pt idx="5">
                  <c:v>9</c:v>
                </c:pt>
                <c:pt idx="6">
                  <c:v>1093</c:v>
                </c:pt>
                <c:pt idx="7">
                  <c:v>1036</c:v>
                </c:pt>
                <c:pt idx="8">
                  <c:v>389</c:v>
                </c:pt>
                <c:pt idx="9">
                  <c:v>530</c:v>
                </c:pt>
                <c:pt idx="10">
                  <c:v>822</c:v>
                </c:pt>
                <c:pt idx="11">
                  <c:v>880</c:v>
                </c:pt>
                <c:pt idx="12">
                  <c:v>582</c:v>
                </c:pt>
                <c:pt idx="13">
                  <c:v>498</c:v>
                </c:pt>
                <c:pt idx="15">
                  <c:v>4624</c:v>
                </c:pt>
                <c:pt idx="16">
                  <c:v>4878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27</c:v>
                </c:pt>
                <c:pt idx="3">
                  <c:v>21</c:v>
                </c:pt>
                <c:pt idx="4">
                  <c:v>3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36</c:v>
                </c:pt>
                <c:pt idx="12">
                  <c:v>8</c:v>
                </c:pt>
                <c:pt idx="13">
                  <c:v>9</c:v>
                </c:pt>
                <c:pt idx="15">
                  <c:v>365</c:v>
                </c:pt>
                <c:pt idx="16">
                  <c:v>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48</c:v>
                </c:pt>
                <c:pt idx="4">
                  <c:v>6</c:v>
                </c:pt>
                <c:pt idx="6">
                  <c:v>0</c:v>
                </c:pt>
                <c:pt idx="8">
                  <c:v>0</c:v>
                </c:pt>
                <c:pt idx="10">
                  <c:v>41</c:v>
                </c:pt>
                <c:pt idx="12">
                  <c:v>17</c:v>
                </c:pt>
                <c:pt idx="15">
                  <c:v>755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1284</c:v>
                </c:pt>
                <c:pt idx="3">
                  <c:v>1260</c:v>
                </c:pt>
                <c:pt idx="4">
                  <c:v>262</c:v>
                </c:pt>
                <c:pt idx="5">
                  <c:v>265</c:v>
                </c:pt>
                <c:pt idx="6">
                  <c:v>1093</c:v>
                </c:pt>
                <c:pt idx="7">
                  <c:v>1041</c:v>
                </c:pt>
                <c:pt idx="8">
                  <c:v>389</c:v>
                </c:pt>
                <c:pt idx="9">
                  <c:v>530</c:v>
                </c:pt>
                <c:pt idx="10">
                  <c:v>822</c:v>
                </c:pt>
                <c:pt idx="11">
                  <c:v>880</c:v>
                </c:pt>
                <c:pt idx="12">
                  <c:v>582</c:v>
                </c:pt>
                <c:pt idx="13">
                  <c:v>498</c:v>
                </c:pt>
                <c:pt idx="15">
                  <c:v>13245</c:v>
                </c:pt>
                <c:pt idx="16">
                  <c:v>13975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2544</c:v>
                </c:pt>
                <c:pt idx="4">
                  <c:v>527</c:v>
                </c:pt>
                <c:pt idx="6">
                  <c:v>2134</c:v>
                </c:pt>
                <c:pt idx="8">
                  <c:v>919</c:v>
                </c:pt>
                <c:pt idx="10">
                  <c:v>1702</c:v>
                </c:pt>
                <c:pt idx="12">
                  <c:v>1080</c:v>
                </c:pt>
                <c:pt idx="14">
                  <c:v>8906</c:v>
                </c:pt>
                <c:pt idx="15">
                  <c:v>27220</c:v>
                </c:pt>
                <c:pt idx="17">
                  <c:v>36126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650416"/>
        <c:axId val="151651592"/>
      </c:barChart>
      <c:catAx>
        <c:axId val="15165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1651592"/>
        <c:crosses val="autoZero"/>
        <c:auto val="1"/>
        <c:lblAlgn val="ctr"/>
        <c:lblOffset val="100"/>
        <c:noMultiLvlLbl val="0"/>
      </c:catAx>
      <c:valAx>
        <c:axId val="15165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165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" zoomScale="70" zoomScaleSheetLayoutView="70" workbookViewId="0">
      <selection activeCell="D13" sqref="D13:E13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57</v>
      </c>
      <c r="C4" s="150" t="s">
        <v>56</v>
      </c>
      <c r="D4" s="109" t="s">
        <v>55</v>
      </c>
      <c r="E4" s="126"/>
      <c r="F4" s="109" t="s">
        <v>37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54</v>
      </c>
      <c r="G7" s="125"/>
      <c r="H7" s="125"/>
      <c r="I7" s="125"/>
      <c r="J7" s="125"/>
      <c r="K7" s="125"/>
      <c r="L7" s="125"/>
      <c r="M7" s="126"/>
      <c r="N7" s="119" t="s">
        <v>72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73</v>
      </c>
      <c r="O8" s="120"/>
      <c r="P8" s="121"/>
      <c r="Q8" s="153" t="s">
        <v>58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154</v>
      </c>
      <c r="E11" s="87"/>
      <c r="F11" s="86" t="s">
        <v>98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155</v>
      </c>
      <c r="E12" s="87"/>
      <c r="F12" s="86" t="s">
        <v>99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6" t="s">
        <v>138</v>
      </c>
      <c r="E13" s="87"/>
      <c r="F13" s="86" t="s">
        <v>100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1</v>
      </c>
      <c r="R13" s="43"/>
    </row>
    <row r="14" spans="1:21" s="4" customFormat="1" ht="46.5" customHeight="1">
      <c r="A14" s="10">
        <v>4</v>
      </c>
      <c r="B14" s="47" t="s">
        <v>114</v>
      </c>
      <c r="C14" s="30" t="s">
        <v>19</v>
      </c>
      <c r="D14" s="86" t="s">
        <v>150</v>
      </c>
      <c r="E14" s="87"/>
      <c r="F14" s="86" t="s">
        <v>101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2</v>
      </c>
      <c r="R14" s="43"/>
    </row>
    <row r="15" spans="1:21" s="4" customFormat="1" ht="45.75" customHeight="1">
      <c r="A15" s="30">
        <v>5</v>
      </c>
      <c r="B15" s="30" t="s">
        <v>115</v>
      </c>
      <c r="C15" s="30" t="s">
        <v>0</v>
      </c>
      <c r="D15" s="86" t="s">
        <v>151</v>
      </c>
      <c r="E15" s="87"/>
      <c r="F15" s="86" t="s">
        <v>102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1</v>
      </c>
      <c r="R15" s="43"/>
    </row>
    <row r="16" spans="1:21" s="4" customFormat="1" ht="48" customHeight="1">
      <c r="A16" s="30">
        <v>6</v>
      </c>
      <c r="B16" s="142" t="s">
        <v>42</v>
      </c>
      <c r="C16" s="30" t="s">
        <v>18</v>
      </c>
      <c r="D16" s="86" t="s">
        <v>138</v>
      </c>
      <c r="E16" s="87"/>
      <c r="F16" s="86" t="s">
        <v>79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1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138</v>
      </c>
      <c r="E17" s="87"/>
      <c r="F17" s="86" t="s">
        <v>80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6" t="s">
        <v>152</v>
      </c>
      <c r="E18" s="87"/>
      <c r="F18" s="86" t="s">
        <v>81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6" t="s">
        <v>139</v>
      </c>
      <c r="E19" s="87"/>
      <c r="F19" s="86" t="s">
        <v>82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12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116</v>
      </c>
      <c r="C21" s="31" t="s">
        <v>16</v>
      </c>
      <c r="D21" s="86" t="s">
        <v>133</v>
      </c>
      <c r="E21" s="87"/>
      <c r="F21" s="86" t="s">
        <v>83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116</v>
      </c>
      <c r="C22" s="30" t="s">
        <v>69</v>
      </c>
      <c r="D22" s="86" t="s">
        <v>144</v>
      </c>
      <c r="E22" s="87"/>
      <c r="F22" s="86" t="s">
        <v>103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6" t="s">
        <v>133</v>
      </c>
      <c r="E23" s="87"/>
      <c r="F23" s="86" t="s">
        <v>104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124</v>
      </c>
      <c r="D25" s="86" t="s">
        <v>133</v>
      </c>
      <c r="E25" s="87"/>
      <c r="F25" s="86" t="s">
        <v>87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137</v>
      </c>
      <c r="E26" s="87"/>
      <c r="F26" s="86" t="s">
        <v>88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3</v>
      </c>
      <c r="R26" s="44"/>
    </row>
    <row r="27" spans="1:28" s="4" customFormat="1" ht="49.5" customHeight="1">
      <c r="A27" s="30">
        <v>15</v>
      </c>
      <c r="B27" s="30" t="s">
        <v>123</v>
      </c>
      <c r="C27" s="30" t="s">
        <v>70</v>
      </c>
      <c r="D27" s="86" t="s">
        <v>153</v>
      </c>
      <c r="E27" s="87"/>
      <c r="F27" s="86" t="s">
        <v>105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1</v>
      </c>
      <c r="R27" s="44"/>
    </row>
    <row r="28" spans="1:28" s="2" customFormat="1" ht="28.5" customHeight="1">
      <c r="A28" s="118" t="s">
        <v>122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121</v>
      </c>
      <c r="D29" s="86" t="s">
        <v>133</v>
      </c>
      <c r="E29" s="87"/>
      <c r="F29" s="86" t="s">
        <v>89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133</v>
      </c>
      <c r="E30" s="87"/>
      <c r="F30" s="86" t="s">
        <v>90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133</v>
      </c>
      <c r="E31" s="87"/>
      <c r="F31" s="86" t="s">
        <v>91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86" t="s">
        <v>133</v>
      </c>
      <c r="E34" s="87"/>
      <c r="F34" s="86" t="s">
        <v>92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133</v>
      </c>
      <c r="E35" s="87"/>
      <c r="F35" s="86" t="s">
        <v>111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8" customHeight="1">
      <c r="A38" s="142">
        <v>21</v>
      </c>
      <c r="B38" s="142" t="s">
        <v>117</v>
      </c>
      <c r="C38" s="30" t="s">
        <v>2</v>
      </c>
      <c r="D38" s="86" t="s">
        <v>140</v>
      </c>
      <c r="E38" s="87"/>
      <c r="F38" s="86" t="s">
        <v>106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1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141</v>
      </c>
      <c r="E39" s="87"/>
      <c r="F39" s="86" t="s">
        <v>93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3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142</v>
      </c>
      <c r="E40" s="87"/>
      <c r="F40" s="86" t="s">
        <v>94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2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143</v>
      </c>
      <c r="E41" s="87"/>
      <c r="F41" s="86" t="s">
        <v>95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1</v>
      </c>
      <c r="R41" s="44"/>
    </row>
    <row r="42" spans="1:23" s="4" customFormat="1" ht="47.25" customHeight="1">
      <c r="A42" s="143"/>
      <c r="B42" s="143"/>
      <c r="C42" s="30" t="s">
        <v>125</v>
      </c>
      <c r="D42" s="86" t="s">
        <v>144</v>
      </c>
      <c r="E42" s="87"/>
      <c r="F42" s="86" t="s">
        <v>112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2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145</v>
      </c>
      <c r="E43" s="87"/>
      <c r="F43" s="86" t="s">
        <v>96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2</v>
      </c>
      <c r="R43" s="44"/>
    </row>
    <row r="44" spans="1:23" s="4" customFormat="1" ht="45" customHeight="1">
      <c r="A44" s="30">
        <v>22</v>
      </c>
      <c r="B44" s="30" t="s">
        <v>118</v>
      </c>
      <c r="C44" s="36" t="s">
        <v>9</v>
      </c>
      <c r="D44" s="86" t="s">
        <v>146</v>
      </c>
      <c r="E44" s="87"/>
      <c r="F44" s="86" t="s">
        <v>84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51" customHeight="1">
      <c r="A45" s="30">
        <v>23</v>
      </c>
      <c r="B45" s="30" t="s">
        <v>119</v>
      </c>
      <c r="C45" s="30" t="s">
        <v>8</v>
      </c>
      <c r="D45" s="86" t="s">
        <v>148</v>
      </c>
      <c r="E45" s="87"/>
      <c r="F45" s="86" t="s">
        <v>97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3</v>
      </c>
      <c r="R45" s="44"/>
    </row>
    <row r="46" spans="1:23" s="4" customFormat="1" ht="34.5" customHeight="1">
      <c r="A46" s="30">
        <v>24</v>
      </c>
      <c r="B46" s="142" t="s">
        <v>120</v>
      </c>
      <c r="C46" s="30" t="s">
        <v>126</v>
      </c>
      <c r="D46" s="86" t="s">
        <v>147</v>
      </c>
      <c r="E46" s="87"/>
      <c r="F46" s="86" t="s">
        <v>85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1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147</v>
      </c>
      <c r="E47" s="87"/>
      <c r="F47" s="86" t="s">
        <v>86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35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66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134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60</v>
      </c>
      <c r="F51" s="91" t="s">
        <v>61</v>
      </c>
      <c r="G51" s="20">
        <v>43142</v>
      </c>
      <c r="H51" s="137" t="s">
        <v>65</v>
      </c>
      <c r="I51" s="105"/>
      <c r="J51" s="55"/>
      <c r="K51" s="137" t="s">
        <v>66</v>
      </c>
      <c r="L51" s="104"/>
      <c r="M51" s="104"/>
      <c r="N51" s="105"/>
      <c r="O51" s="138" t="s">
        <v>62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62</v>
      </c>
      <c r="H52" s="55" t="s">
        <v>63</v>
      </c>
      <c r="I52" s="56" t="s">
        <v>64</v>
      </c>
      <c r="J52" s="56"/>
      <c r="K52" s="137" t="s">
        <v>63</v>
      </c>
      <c r="L52" s="104"/>
      <c r="M52" s="105"/>
      <c r="N52" s="56" t="s">
        <v>64</v>
      </c>
      <c r="O52" s="62" t="s">
        <v>63</v>
      </c>
      <c r="P52" s="63" t="s">
        <v>67</v>
      </c>
      <c r="Q52" s="138" t="s">
        <v>68</v>
      </c>
      <c r="R52" s="140"/>
    </row>
    <row r="53" spans="1:23" s="6" customFormat="1" ht="25.5" customHeight="1">
      <c r="A53" s="146" t="s">
        <v>76</v>
      </c>
      <c r="B53" s="147"/>
      <c r="C53" s="147"/>
      <c r="D53" s="147"/>
      <c r="E53" s="99">
        <f>R53/G53</f>
        <v>0.90662865288667138</v>
      </c>
      <c r="F53" s="35" t="s">
        <v>49</v>
      </c>
      <c r="G53" s="130">
        <v>2806</v>
      </c>
      <c r="H53" s="57">
        <v>0</v>
      </c>
      <c r="I53" s="58">
        <v>0</v>
      </c>
      <c r="J53" s="59"/>
      <c r="K53" s="101">
        <v>27</v>
      </c>
      <c r="L53" s="104"/>
      <c r="M53" s="105"/>
      <c r="N53" s="58">
        <v>1284</v>
      </c>
      <c r="O53" s="64">
        <f>H53+K53</f>
        <v>27</v>
      </c>
      <c r="P53" s="84">
        <f>SUM(O53:O54)</f>
        <v>48</v>
      </c>
      <c r="Q53" s="65">
        <f>I53+N53</f>
        <v>1284</v>
      </c>
      <c r="R53" s="84">
        <f>SUM(Q53:Q54)</f>
        <v>2544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50</v>
      </c>
      <c r="G54" s="92"/>
      <c r="H54" s="57">
        <v>0</v>
      </c>
      <c r="I54" s="58">
        <v>0</v>
      </c>
      <c r="J54" s="59"/>
      <c r="K54" s="101">
        <v>21</v>
      </c>
      <c r="L54" s="102"/>
      <c r="M54" s="103"/>
      <c r="N54" s="58">
        <v>1260</v>
      </c>
      <c r="O54" s="64">
        <f t="shared" ref="O54:O64" si="0">H54+K54</f>
        <v>21</v>
      </c>
      <c r="P54" s="85"/>
      <c r="Q54" s="65">
        <f t="shared" ref="Q54:Q64" si="1">I54+N54</f>
        <v>1260</v>
      </c>
      <c r="R54" s="85"/>
    </row>
    <row r="55" spans="1:23" s="6" customFormat="1" ht="24" customHeight="1">
      <c r="A55" s="93" t="s">
        <v>77</v>
      </c>
      <c r="B55" s="94"/>
      <c r="C55" s="94"/>
      <c r="D55" s="95"/>
      <c r="E55" s="99">
        <f t="shared" ref="E55" si="2">R55/G55</f>
        <v>0.38979289940828404</v>
      </c>
      <c r="F55" s="74" t="s">
        <v>51</v>
      </c>
      <c r="G55" s="130">
        <v>1352</v>
      </c>
      <c r="H55" s="57">
        <v>3</v>
      </c>
      <c r="I55" s="58">
        <v>252</v>
      </c>
      <c r="J55" s="57"/>
      <c r="K55" s="101">
        <v>0</v>
      </c>
      <c r="L55" s="102"/>
      <c r="M55" s="103"/>
      <c r="N55" s="58">
        <v>10</v>
      </c>
      <c r="O55" s="64">
        <f t="shared" si="0"/>
        <v>3</v>
      </c>
      <c r="P55" s="84">
        <f t="shared" ref="P55" si="3">SUM(O55:O56)</f>
        <v>6</v>
      </c>
      <c r="Q55" s="65">
        <f t="shared" si="1"/>
        <v>262</v>
      </c>
      <c r="R55" s="84">
        <f>SUM(Q55:Q56)</f>
        <v>527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52</v>
      </c>
      <c r="G56" s="92"/>
      <c r="H56" s="57">
        <v>3</v>
      </c>
      <c r="I56" s="58">
        <v>256</v>
      </c>
      <c r="J56" s="57"/>
      <c r="K56" s="101">
        <v>0</v>
      </c>
      <c r="L56" s="102"/>
      <c r="M56" s="103"/>
      <c r="N56" s="58">
        <v>9</v>
      </c>
      <c r="O56" s="64">
        <f t="shared" si="0"/>
        <v>3</v>
      </c>
      <c r="P56" s="85"/>
      <c r="Q56" s="65">
        <f t="shared" si="1"/>
        <v>265</v>
      </c>
      <c r="R56" s="85"/>
    </row>
    <row r="57" spans="1:23" s="6" customFormat="1" ht="25.5" customHeight="1">
      <c r="A57" s="93" t="s">
        <v>107</v>
      </c>
      <c r="B57" s="94"/>
      <c r="C57" s="94"/>
      <c r="D57" s="95"/>
      <c r="E57" s="99">
        <f>R57/G57</f>
        <v>1.1079958463136033</v>
      </c>
      <c r="F57" s="74" t="s">
        <v>20</v>
      </c>
      <c r="G57" s="130">
        <v>1926</v>
      </c>
      <c r="H57" s="57">
        <v>0</v>
      </c>
      <c r="I57" s="58">
        <v>0</v>
      </c>
      <c r="J57" s="57"/>
      <c r="K57" s="101">
        <v>0</v>
      </c>
      <c r="L57" s="102"/>
      <c r="M57" s="103"/>
      <c r="N57" s="58">
        <v>1093</v>
      </c>
      <c r="O57" s="64">
        <f t="shared" si="0"/>
        <v>0</v>
      </c>
      <c r="P57" s="84">
        <f t="shared" ref="P57" si="4">SUM(O57:O58)</f>
        <v>0</v>
      </c>
      <c r="Q57" s="65">
        <f t="shared" si="1"/>
        <v>1093</v>
      </c>
      <c r="R57" s="84">
        <f t="shared" ref="R57" si="5">SUM(Q57:Q58)</f>
        <v>2134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44</v>
      </c>
      <c r="G58" s="92"/>
      <c r="H58" s="57">
        <v>0</v>
      </c>
      <c r="I58" s="58">
        <v>5</v>
      </c>
      <c r="J58" s="57"/>
      <c r="K58" s="101">
        <v>0</v>
      </c>
      <c r="L58" s="102"/>
      <c r="M58" s="103"/>
      <c r="N58" s="58">
        <v>1036</v>
      </c>
      <c r="O58" s="64">
        <f t="shared" si="0"/>
        <v>0</v>
      </c>
      <c r="P58" s="85"/>
      <c r="Q58" s="65">
        <f t="shared" si="1"/>
        <v>1041</v>
      </c>
      <c r="R58" s="85"/>
    </row>
    <row r="59" spans="1:23" s="6" customFormat="1" ht="25.5" customHeight="1">
      <c r="A59" s="93" t="s">
        <v>108</v>
      </c>
      <c r="B59" s="94"/>
      <c r="C59" s="94"/>
      <c r="D59" s="95"/>
      <c r="E59" s="99">
        <f>R59/G59</f>
        <v>0.85329619312906224</v>
      </c>
      <c r="F59" s="35" t="s">
        <v>45</v>
      </c>
      <c r="G59" s="130">
        <v>1077</v>
      </c>
      <c r="H59" s="57">
        <v>0</v>
      </c>
      <c r="I59" s="58">
        <v>0</v>
      </c>
      <c r="J59" s="58"/>
      <c r="K59" s="101">
        <v>0</v>
      </c>
      <c r="L59" s="102"/>
      <c r="M59" s="103"/>
      <c r="N59" s="58">
        <v>389</v>
      </c>
      <c r="O59" s="64">
        <f t="shared" si="0"/>
        <v>0</v>
      </c>
      <c r="P59" s="84">
        <f>SUM(O59:O60)</f>
        <v>0</v>
      </c>
      <c r="Q59" s="65">
        <f t="shared" si="1"/>
        <v>389</v>
      </c>
      <c r="R59" s="84">
        <f t="shared" ref="R59" si="6">SUM(Q59:Q60)</f>
        <v>919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46</v>
      </c>
      <c r="G60" s="92"/>
      <c r="H60" s="57">
        <v>0</v>
      </c>
      <c r="I60" s="58">
        <v>0</v>
      </c>
      <c r="J60" s="58"/>
      <c r="K60" s="101">
        <v>0</v>
      </c>
      <c r="L60" s="102"/>
      <c r="M60" s="103"/>
      <c r="N60" s="58">
        <v>530</v>
      </c>
      <c r="O60" s="64">
        <f t="shared" si="0"/>
        <v>0</v>
      </c>
      <c r="P60" s="85"/>
      <c r="Q60" s="65">
        <f t="shared" si="1"/>
        <v>530</v>
      </c>
      <c r="R60" s="85"/>
    </row>
    <row r="61" spans="1:23" s="6" customFormat="1" ht="25.5" customHeight="1">
      <c r="A61" s="93" t="s">
        <v>109</v>
      </c>
      <c r="B61" s="94"/>
      <c r="C61" s="94"/>
      <c r="D61" s="95"/>
      <c r="E61" s="99">
        <f>R61/G61</f>
        <v>1.0346504559270517</v>
      </c>
      <c r="F61" s="23" t="s">
        <v>113</v>
      </c>
      <c r="G61" s="130">
        <v>1645</v>
      </c>
      <c r="H61" s="57">
        <v>0</v>
      </c>
      <c r="I61" s="60">
        <v>0</v>
      </c>
      <c r="J61" s="61"/>
      <c r="K61" s="101">
        <v>5</v>
      </c>
      <c r="L61" s="102"/>
      <c r="M61" s="103"/>
      <c r="N61" s="60">
        <v>822</v>
      </c>
      <c r="O61" s="64">
        <f t="shared" si="0"/>
        <v>5</v>
      </c>
      <c r="P61" s="84">
        <f>SUM(O61:O62)</f>
        <v>41</v>
      </c>
      <c r="Q61" s="65">
        <f t="shared" si="1"/>
        <v>822</v>
      </c>
      <c r="R61" s="84">
        <f t="shared" ref="R61" si="7">SUM(Q61:Q62)</f>
        <v>1702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75</v>
      </c>
      <c r="G62" s="92"/>
      <c r="H62" s="57">
        <v>0</v>
      </c>
      <c r="I62" s="60">
        <v>0</v>
      </c>
      <c r="J62" s="61"/>
      <c r="K62" s="101">
        <v>36</v>
      </c>
      <c r="L62" s="102"/>
      <c r="M62" s="103"/>
      <c r="N62" s="60">
        <v>880</v>
      </c>
      <c r="O62" s="64">
        <f t="shared" si="0"/>
        <v>36</v>
      </c>
      <c r="P62" s="85"/>
      <c r="Q62" s="65">
        <f t="shared" si="1"/>
        <v>880</v>
      </c>
      <c r="R62" s="85"/>
    </row>
    <row r="63" spans="1:23" s="6" customFormat="1" ht="25.5" customHeight="1">
      <c r="A63" s="93" t="s">
        <v>110</v>
      </c>
      <c r="B63" s="94"/>
      <c r="C63" s="94"/>
      <c r="D63" s="95"/>
      <c r="E63" s="99">
        <f>R63/G63</f>
        <v>0.73519400953029268</v>
      </c>
      <c r="F63" s="23" t="s">
        <v>40</v>
      </c>
      <c r="G63" s="130">
        <v>1469</v>
      </c>
      <c r="H63" s="57">
        <v>0</v>
      </c>
      <c r="I63" s="60">
        <v>0</v>
      </c>
      <c r="J63" s="61"/>
      <c r="K63" s="101">
        <v>8</v>
      </c>
      <c r="L63" s="102"/>
      <c r="M63" s="103"/>
      <c r="N63" s="60">
        <v>582</v>
      </c>
      <c r="O63" s="64">
        <f t="shared" si="0"/>
        <v>8</v>
      </c>
      <c r="P63" s="84">
        <f t="shared" ref="P63" si="8">SUM(O63:O64)</f>
        <v>17</v>
      </c>
      <c r="Q63" s="65">
        <f t="shared" si="1"/>
        <v>582</v>
      </c>
      <c r="R63" s="84">
        <f t="shared" ref="R63" si="9">SUM(Q63:Q64)</f>
        <v>1080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41</v>
      </c>
      <c r="G64" s="92"/>
      <c r="H64" s="57">
        <v>0</v>
      </c>
      <c r="I64" s="60">
        <v>0</v>
      </c>
      <c r="J64" s="61"/>
      <c r="K64" s="101">
        <v>9</v>
      </c>
      <c r="L64" s="102"/>
      <c r="M64" s="103"/>
      <c r="N64" s="60">
        <v>498</v>
      </c>
      <c r="O64" s="64">
        <f t="shared" si="0"/>
        <v>9</v>
      </c>
      <c r="P64" s="85"/>
      <c r="Q64" s="65">
        <f t="shared" si="1"/>
        <v>498</v>
      </c>
      <c r="R64" s="85"/>
    </row>
    <row r="65" spans="1:20" s="6" customFormat="1" ht="35.25" customHeight="1">
      <c r="A65" s="118" t="s">
        <v>47</v>
      </c>
      <c r="B65" s="148"/>
      <c r="C65" s="148"/>
      <c r="D65" s="149"/>
      <c r="E65" s="66">
        <f>R65/G65</f>
        <v>0.86676399026763995</v>
      </c>
      <c r="F65" s="24"/>
      <c r="G65" s="71">
        <f>G63+G61+G59+G57+G55+G53</f>
        <v>10275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8906</v>
      </c>
    </row>
    <row r="66" spans="1:20" s="6" customFormat="1" ht="32.25" customHeight="1">
      <c r="A66" s="93" t="s">
        <v>78</v>
      </c>
      <c r="B66" s="94"/>
      <c r="C66" s="94"/>
      <c r="D66" s="95"/>
      <c r="E66" s="99">
        <f>R66/G66</f>
        <v>0.30828123584307332</v>
      </c>
      <c r="F66" s="35" t="s">
        <v>48</v>
      </c>
      <c r="G66" s="130">
        <v>88296</v>
      </c>
      <c r="H66" s="48">
        <v>237</v>
      </c>
      <c r="I66" s="22">
        <v>8621</v>
      </c>
      <c r="J66" s="32"/>
      <c r="K66" s="106">
        <v>128</v>
      </c>
      <c r="L66" s="107"/>
      <c r="M66" s="108"/>
      <c r="N66" s="22">
        <v>4624</v>
      </c>
      <c r="O66" s="69">
        <f>H66+K66</f>
        <v>365</v>
      </c>
      <c r="P66" s="131">
        <f>SUM(O66:O67)</f>
        <v>755</v>
      </c>
      <c r="Q66" s="70">
        <f>I66+N66</f>
        <v>13245</v>
      </c>
      <c r="R66" s="131">
        <f>SUM(Q66:Q67)</f>
        <v>27220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254</v>
      </c>
      <c r="I67" s="22">
        <v>9097</v>
      </c>
      <c r="J67" s="32"/>
      <c r="K67" s="106">
        <v>136</v>
      </c>
      <c r="L67" s="107"/>
      <c r="M67" s="108"/>
      <c r="N67" s="22">
        <v>4878</v>
      </c>
      <c r="O67" s="69">
        <f>H67+K67</f>
        <v>390</v>
      </c>
      <c r="P67" s="132"/>
      <c r="Q67" s="70">
        <f>I67+N67</f>
        <v>13975</v>
      </c>
      <c r="R67" s="132"/>
    </row>
    <row r="68" spans="1:20" s="6" customFormat="1" ht="32.25" customHeight="1">
      <c r="A68" s="49"/>
      <c r="B68" s="164" t="s">
        <v>35</v>
      </c>
      <c r="C68" s="164"/>
      <c r="D68" s="164"/>
      <c r="E68" s="66">
        <f>R68/G68</f>
        <v>0.36649724564019842</v>
      </c>
      <c r="F68" s="50"/>
      <c r="G68" s="68">
        <f>G66+G65</f>
        <v>98571</v>
      </c>
      <c r="H68" s="51"/>
      <c r="I68" s="51"/>
      <c r="J68" s="51"/>
      <c r="K68" s="51"/>
      <c r="L68" s="51"/>
      <c r="M68" s="51"/>
      <c r="N68" s="51" t="s">
        <v>131</v>
      </c>
      <c r="O68" s="52"/>
      <c r="P68" s="53"/>
      <c r="Q68" s="54"/>
      <c r="R68" s="68">
        <f>SUM(R65:R67)</f>
        <v>36126</v>
      </c>
    </row>
    <row r="69" spans="1:20" s="6" customFormat="1" ht="60" customHeight="1">
      <c r="A69" s="26"/>
      <c r="B69" s="142" t="s">
        <v>127</v>
      </c>
      <c r="C69" s="81" t="s">
        <v>129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149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128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136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132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130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2019-02-11T01:27:26Z</cp:lastPrinted>
  <dcterms:created xsi:type="dcterms:W3CDTF">2007-08-14T04:27:29Z</dcterms:created>
  <dcterms:modified xsi:type="dcterms:W3CDTF">2019-02-11T01:39:50Z</dcterms:modified>
</cp:coreProperties>
</file>