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<sst xmlns="http://schemas.openxmlformats.org/spreadsheetml/2006/main" count="179" uniqueCount="154">
  <si>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</si>
  <si>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</si>
  <si>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</si>
  <si>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</si>
  <si>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</si>
  <si>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</si>
  <si>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</si>
  <si>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</si>
  <si>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</si>
  <si>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</si>
  <si>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</si>
  <si>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</si>
  <si>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</si>
  <si>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</si>
  <si>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</si>
  <si>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</si>
  <si>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</si>
  <si>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</si>
  <si>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</si>
  <si>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</si>
  <si>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</si>
  <si>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</si>
  <si>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</si>
  <si>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</si>
  <si>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</si>
  <si>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</si>
  <si>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</si>
  <si>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</si>
  <si>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</si>
  <si>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</si>
  <si>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</si>
  <si>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</si>
  <si>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</si>
  <si>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</si>
  <si>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</si>
  <si>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</si>
  <si>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</si>
  <si>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</si>
  <si>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</si>
  <si>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</si>
  <si>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</si>
  <si>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</si>
  <si>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</si>
  <si>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</si>
  <si>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</si>
  <si>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</si>
  <si>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</si>
  <si>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</si>
  <si>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</si>
  <si>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</si>
  <si>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</si>
  <si>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</si>
  <si>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</si>
  <si>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</si>
  <si>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</si>
  <si>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</si>
  <si>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</si>
  <si>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</si>
  <si>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</si>
  <si>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</si>
  <si>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</si>
  <si>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</si>
  <si>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</si>
  <si>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</si>
  <si>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</si>
  <si>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</si>
  <si>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</si>
  <si>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</si>
  <si>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</si>
  <si>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</si>
  <si>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</si>
  <si>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</si>
  <si>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</si>
  <si>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</si>
  <si>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</si>
  <si>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</si>
  <si>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</si>
  <si>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</si>
  <si>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</si>
  <si>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</si>
  <si>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</si>
  <si>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</si>
  <si>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</si>
  <si>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</si>
  <si>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</si>
  <si>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</si>
  <si>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</si>
  <si>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</si>
  <si>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</si>
  <si>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</si>
  <si>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</si>
  <si>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</si>
  <si>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</si>
  <si>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</si>
  <si>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</si>
  <si>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</si>
  <si>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</si>
  <si>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</si>
  <si>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</si>
  <si>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</si>
  <si>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</si>
  <si>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</si>
  <si>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</si>
  <si>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</si>
  <si>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</si>
  <si>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</si>
  <si>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</si>
  <si>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</si>
  <si>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</si>
  <si>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</si>
  <si>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</si>
  <si>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</si>
  <si>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</si>
  <si>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</si>
  <si>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</si>
  <si>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</si>
  <si>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</si>
  <si>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</si>
  <si>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</si>
  <si>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</si>
  <si>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</si>
  <si>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</si>
  <si>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</si>
  <si>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</si>
  <si>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</si>
  <si>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</si>
  <si>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</si>
  <si>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</si>
  <si>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</si>
  <si>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</si>
  <si>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</si>
  <si>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</si>
  <si>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</si>
  <si>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                </t>
  </si>
  <si>
    <t>Қитъаҳои роҳи автомобилгард ва гузариш таввасути сарҳадҳо</t>
  </si>
  <si>
    <t xml:space="preserve">кушода, абрнок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</si>
  <si>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</si>
  <si>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</t>
  </si>
  <si>
    <t>баста, барф</t>
  </si>
  <si>
    <t xml:space="preserve">кушода, абрнок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</si>
  <si>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</si>
  <si>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                            </t>
  </si>
  <si>
    <t xml:space="preserve"> Ҳамагӣ дар Ҷумҳурии Ӯзбекистон 123 вагон дар харакат аз он ҷумла : 2 в - битум, 1 в - сузишвории реактики, 17 в - газ, 10 в - мазут, 31 в - сӯзишвории дизели, 62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</si>
  <si>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</si>
  <si>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</si>
  <si>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</si>
  <si>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</si>
  <si>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</si>
  <si>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</t>
  </si>
  <si>
    <t xml:space="preserve">дар км 52 тарма, ва роҳ аз ҳар ду самт баста бо сабаби хавфи тарма фарои , барф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</si>
  <si>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                 </t>
  </si>
  <si>
    <t>Оиди ҳолати роҳҳои автомобилгард ва ағбаҳо ба ҳолати  13.02.2019с</t>
  </si>
  <si>
    <t>Иҷрокунанда: Шарипов Б.</t>
  </si>
  <si>
    <t xml:space="preserve">км 2+800 баста бо сабаби фаромадани куҳпора, абрнок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</si>
</sst>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0.86186384666226046</c:v>
                </c:pt>
                <c:pt idx="4" formatCode="0%">
                  <c:v>0.39727988546886184</c:v>
                </c:pt>
                <c:pt idx="6" formatCode="0%">
                  <c:v>1.0812807881773399</c:v>
                </c:pt>
                <c:pt idx="8" formatCode="0%">
                  <c:v>0.85898617511520736</c:v>
                </c:pt>
                <c:pt idx="10" formatCode="0%">
                  <c:v>1.0647230320699708</c:v>
                </c:pt>
                <c:pt idx="12" formatCode="0%">
                  <c:v>0.72218607677293434</c:v>
                </c:pt>
                <c:pt idx="14" formatCode="0%">
                  <c:v>0.85505097312326228</c:v>
                </c:pt>
                <c:pt idx="15" formatCode="0%">
                  <c:v>0.31079577974319933</c:v>
                </c:pt>
                <c:pt idx="17" formatCode="0%">
                  <c:v>0.36759485835324157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43144</c:v>
                </c:pt>
                <c:pt idx="1">
                  <c:v>0</c:v>
                </c:pt>
                <c:pt idx="2">
                  <c:v>3026</c:v>
                </c:pt>
                <c:pt idx="4">
                  <c:v>1397</c:v>
                </c:pt>
                <c:pt idx="6">
                  <c:v>2030</c:v>
                </c:pt>
                <c:pt idx="8">
                  <c:v>1085</c:v>
                </c:pt>
                <c:pt idx="10">
                  <c:v>1715</c:v>
                </c:pt>
                <c:pt idx="12">
                  <c:v>1537</c:v>
                </c:pt>
                <c:pt idx="14">
                  <c:v>10790</c:v>
                </c:pt>
                <c:pt idx="15">
                  <c:v>92601</c:v>
                </c:pt>
                <c:pt idx="17">
                  <c:v>103391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270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269</c:v>
                </c:pt>
                <c:pt idx="5">
                  <c:v>267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9125</c:v>
                </c:pt>
                <c:pt idx="16">
                  <c:v>9581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1320</c:v>
                </c:pt>
                <c:pt idx="3">
                  <c:v>1288</c:v>
                </c:pt>
                <c:pt idx="4">
                  <c:v>10</c:v>
                </c:pt>
                <c:pt idx="5">
                  <c:v>9</c:v>
                </c:pt>
                <c:pt idx="6">
                  <c:v>1115</c:v>
                </c:pt>
                <c:pt idx="7">
                  <c:v>1075</c:v>
                </c:pt>
                <c:pt idx="8">
                  <c:v>398</c:v>
                </c:pt>
                <c:pt idx="9">
                  <c:v>534</c:v>
                </c:pt>
                <c:pt idx="10">
                  <c:v>892</c:v>
                </c:pt>
                <c:pt idx="11">
                  <c:v>934</c:v>
                </c:pt>
                <c:pt idx="12">
                  <c:v>602</c:v>
                </c:pt>
                <c:pt idx="13">
                  <c:v>508</c:v>
                </c:pt>
                <c:pt idx="15">
                  <c:v>4895</c:v>
                </c:pt>
                <c:pt idx="16">
                  <c:v>5179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49</c:v>
                </c:pt>
                <c:pt idx="11">
                  <c:v>24</c:v>
                </c:pt>
                <c:pt idx="12">
                  <c:v>17</c:v>
                </c:pt>
                <c:pt idx="13">
                  <c:v>5</c:v>
                </c:pt>
                <c:pt idx="15">
                  <c:v>395</c:v>
                </c:pt>
                <c:pt idx="16">
                  <c:v>415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14</c:v>
                </c:pt>
                <c:pt idx="4">
                  <c:v>10</c:v>
                </c:pt>
                <c:pt idx="6">
                  <c:v>23</c:v>
                </c:pt>
                <c:pt idx="8">
                  <c:v>9</c:v>
                </c:pt>
                <c:pt idx="10">
                  <c:v>73</c:v>
                </c:pt>
                <c:pt idx="12">
                  <c:v>22</c:v>
                </c:pt>
                <c:pt idx="15">
                  <c:v>810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1320</c:v>
                </c:pt>
                <c:pt idx="3">
                  <c:v>1288</c:v>
                </c:pt>
                <c:pt idx="4">
                  <c:v>279</c:v>
                </c:pt>
                <c:pt idx="5">
                  <c:v>276</c:v>
                </c:pt>
                <c:pt idx="6">
                  <c:v>1115</c:v>
                </c:pt>
                <c:pt idx="7">
                  <c:v>1080</c:v>
                </c:pt>
                <c:pt idx="8">
                  <c:v>398</c:v>
                </c:pt>
                <c:pt idx="9">
                  <c:v>534</c:v>
                </c:pt>
                <c:pt idx="10">
                  <c:v>892</c:v>
                </c:pt>
                <c:pt idx="11">
                  <c:v>934</c:v>
                </c:pt>
                <c:pt idx="12">
                  <c:v>602</c:v>
                </c:pt>
                <c:pt idx="13">
                  <c:v>508</c:v>
                </c:pt>
                <c:pt idx="15">
                  <c:v>14020</c:v>
                </c:pt>
                <c:pt idx="16">
                  <c:v>14760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2608</c:v>
                </c:pt>
                <c:pt idx="4">
                  <c:v>555</c:v>
                </c:pt>
                <c:pt idx="6">
                  <c:v>2195</c:v>
                </c:pt>
                <c:pt idx="8">
                  <c:v>932</c:v>
                </c:pt>
                <c:pt idx="10">
                  <c:v>1826</c:v>
                </c:pt>
                <c:pt idx="12">
                  <c:v>1110</c:v>
                </c:pt>
                <c:pt idx="14">
                  <c:v>9226</c:v>
                </c:pt>
                <c:pt idx="15">
                  <c:v>28780</c:v>
                </c:pt>
                <c:pt idx="17">
                  <c:v>38006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361968"/>
        <c:axId val="145634056"/>
      </c:barChart>
      <c:catAx>
        <c:axId val="14636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634056"/>
        <c:crosses val="autoZero"/>
        <c:auto val="1"/>
        <c:lblAlgn val="ctr"/>
        <c:lblOffset val="100"/>
        <c:noMultiLvlLbl val="0"/>
      </c:catAx>
      <c:valAx>
        <c:axId val="14563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636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0.86186384666226046</c:v>
                </c:pt>
                <c:pt idx="4" formatCode="0%">
                  <c:v>0.39727988546886184</c:v>
                </c:pt>
                <c:pt idx="6" formatCode="0%">
                  <c:v>1.0812807881773399</c:v>
                </c:pt>
                <c:pt idx="8" formatCode="0%">
                  <c:v>0.85898617511520736</c:v>
                </c:pt>
                <c:pt idx="10" formatCode="0%">
                  <c:v>1.0647230320699708</c:v>
                </c:pt>
                <c:pt idx="12" formatCode="0%">
                  <c:v>0.72218607677293434</c:v>
                </c:pt>
                <c:pt idx="14" formatCode="0%">
                  <c:v>0.85505097312326228</c:v>
                </c:pt>
                <c:pt idx="15" formatCode="0%">
                  <c:v>0.31079577974319933</c:v>
                </c:pt>
                <c:pt idx="17" formatCode="0%">
                  <c:v>0.36759485835324157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43144</c:v>
                </c:pt>
                <c:pt idx="1">
                  <c:v>0</c:v>
                </c:pt>
                <c:pt idx="2">
                  <c:v>3026</c:v>
                </c:pt>
                <c:pt idx="4">
                  <c:v>1397</c:v>
                </c:pt>
                <c:pt idx="6">
                  <c:v>2030</c:v>
                </c:pt>
                <c:pt idx="8">
                  <c:v>1085</c:v>
                </c:pt>
                <c:pt idx="10">
                  <c:v>1715</c:v>
                </c:pt>
                <c:pt idx="12">
                  <c:v>1537</c:v>
                </c:pt>
                <c:pt idx="14">
                  <c:v>10790</c:v>
                </c:pt>
                <c:pt idx="15">
                  <c:v>92601</c:v>
                </c:pt>
                <c:pt idx="17">
                  <c:v>103391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270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269</c:v>
                </c:pt>
                <c:pt idx="5">
                  <c:v>267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9125</c:v>
                </c:pt>
                <c:pt idx="16">
                  <c:v>9581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1320</c:v>
                </c:pt>
                <c:pt idx="3">
                  <c:v>1288</c:v>
                </c:pt>
                <c:pt idx="4">
                  <c:v>10</c:v>
                </c:pt>
                <c:pt idx="5">
                  <c:v>9</c:v>
                </c:pt>
                <c:pt idx="6">
                  <c:v>1115</c:v>
                </c:pt>
                <c:pt idx="7">
                  <c:v>1075</c:v>
                </c:pt>
                <c:pt idx="8">
                  <c:v>398</c:v>
                </c:pt>
                <c:pt idx="9">
                  <c:v>534</c:v>
                </c:pt>
                <c:pt idx="10">
                  <c:v>892</c:v>
                </c:pt>
                <c:pt idx="11">
                  <c:v>934</c:v>
                </c:pt>
                <c:pt idx="12">
                  <c:v>602</c:v>
                </c:pt>
                <c:pt idx="13">
                  <c:v>508</c:v>
                </c:pt>
                <c:pt idx="15">
                  <c:v>4895</c:v>
                </c:pt>
                <c:pt idx="16">
                  <c:v>5179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49</c:v>
                </c:pt>
                <c:pt idx="11">
                  <c:v>24</c:v>
                </c:pt>
                <c:pt idx="12">
                  <c:v>17</c:v>
                </c:pt>
                <c:pt idx="13">
                  <c:v>5</c:v>
                </c:pt>
                <c:pt idx="15">
                  <c:v>395</c:v>
                </c:pt>
                <c:pt idx="16">
                  <c:v>415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14</c:v>
                </c:pt>
                <c:pt idx="4">
                  <c:v>10</c:v>
                </c:pt>
                <c:pt idx="6">
                  <c:v>23</c:v>
                </c:pt>
                <c:pt idx="8">
                  <c:v>9</c:v>
                </c:pt>
                <c:pt idx="10">
                  <c:v>73</c:v>
                </c:pt>
                <c:pt idx="12">
                  <c:v>22</c:v>
                </c:pt>
                <c:pt idx="15">
                  <c:v>810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1320</c:v>
                </c:pt>
                <c:pt idx="3">
                  <c:v>1288</c:v>
                </c:pt>
                <c:pt idx="4">
                  <c:v>279</c:v>
                </c:pt>
                <c:pt idx="5">
                  <c:v>276</c:v>
                </c:pt>
                <c:pt idx="6">
                  <c:v>1115</c:v>
                </c:pt>
                <c:pt idx="7">
                  <c:v>1080</c:v>
                </c:pt>
                <c:pt idx="8">
                  <c:v>398</c:v>
                </c:pt>
                <c:pt idx="9">
                  <c:v>534</c:v>
                </c:pt>
                <c:pt idx="10">
                  <c:v>892</c:v>
                </c:pt>
                <c:pt idx="11">
                  <c:v>934</c:v>
                </c:pt>
                <c:pt idx="12">
                  <c:v>602</c:v>
                </c:pt>
                <c:pt idx="13">
                  <c:v>508</c:v>
                </c:pt>
                <c:pt idx="15">
                  <c:v>14020</c:v>
                </c:pt>
                <c:pt idx="16">
                  <c:v>14760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2608</c:v>
                </c:pt>
                <c:pt idx="4">
                  <c:v>555</c:v>
                </c:pt>
                <c:pt idx="6">
                  <c:v>2195</c:v>
                </c:pt>
                <c:pt idx="8">
                  <c:v>932</c:v>
                </c:pt>
                <c:pt idx="10">
                  <c:v>1826</c:v>
                </c:pt>
                <c:pt idx="12">
                  <c:v>1110</c:v>
                </c:pt>
                <c:pt idx="14">
                  <c:v>9226</c:v>
                </c:pt>
                <c:pt idx="15">
                  <c:v>28780</c:v>
                </c:pt>
                <c:pt idx="17">
                  <c:v>38006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633272"/>
        <c:axId val="145636800"/>
      </c:barChart>
      <c:catAx>
        <c:axId val="14563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636800"/>
        <c:crosses val="autoZero"/>
        <c:auto val="1"/>
        <c:lblAlgn val="ctr"/>
        <c:lblOffset val="100"/>
        <c:noMultiLvlLbl val="0"/>
      </c:catAx>
      <c:valAx>
        <c:axId val="14563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63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0" zoomScale="70" zoomScaleSheetLayoutView="70" workbookViewId="0">
      <selection activeCell="D17" sqref="D17:E17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151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1"/>
      <c r="H7" s="161"/>
      <c r="I7" s="161"/>
      <c r="J7" s="161"/>
      <c r="K7" s="161"/>
      <c r="L7" s="161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2"/>
      <c r="H8" s="162"/>
      <c r="I8" s="162"/>
      <c r="J8" s="162"/>
      <c r="K8" s="162"/>
      <c r="L8" s="162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146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146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148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1</v>
      </c>
      <c r="R13" s="43"/>
    </row>
    <row r="14" spans="1:21" s="4" customFormat="1" ht="46.5" customHeight="1">
      <c r="A14" s="10">
        <v>4</v>
      </c>
      <c r="B14" s="47" t="s">
        <v>114</v>
      </c>
      <c r="C14" s="30" t="s">
        <v>19</v>
      </c>
      <c r="D14" s="91" t="s">
        <v>147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115</v>
      </c>
      <c r="C15" s="30" t="s">
        <v>0</v>
      </c>
      <c r="D15" s="91" t="s">
        <v>153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4" t="s">
        <v>42</v>
      </c>
      <c r="C16" s="30" t="s">
        <v>18</v>
      </c>
      <c r="D16" s="91" t="s">
        <v>150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150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150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1" t="s">
        <v>149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3">
        <v>12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116</v>
      </c>
      <c r="C21" s="31" t="s">
        <v>16</v>
      </c>
      <c r="D21" s="91" t="s">
        <v>133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116</v>
      </c>
      <c r="C22" s="30" t="s">
        <v>69</v>
      </c>
      <c r="D22" s="91" t="s">
        <v>133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133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124</v>
      </c>
      <c r="D25" s="91" t="s">
        <v>133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140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2</v>
      </c>
      <c r="R26" s="44"/>
    </row>
    <row r="27" spans="1:28" s="4" customFormat="1" ht="49.5" customHeight="1">
      <c r="A27" s="30">
        <v>15</v>
      </c>
      <c r="B27" s="30" t="s">
        <v>123</v>
      </c>
      <c r="C27" s="30" t="s">
        <v>70</v>
      </c>
      <c r="D27" s="91" t="s">
        <v>141</v>
      </c>
      <c r="E27" s="105"/>
      <c r="F27" s="91" t="s">
        <v>105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122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121</v>
      </c>
      <c r="D29" s="91" t="s">
        <v>133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133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2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133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91" t="s">
        <v>133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1" t="s">
        <v>133</v>
      </c>
      <c r="E35" s="105"/>
      <c r="F35" s="91" t="s">
        <v>111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8" customHeight="1">
      <c r="A38" s="84">
        <v>21</v>
      </c>
      <c r="B38" s="84" t="s">
        <v>117</v>
      </c>
      <c r="C38" s="30" t="s">
        <v>2</v>
      </c>
      <c r="D38" s="91" t="s">
        <v>145</v>
      </c>
      <c r="E38" s="105"/>
      <c r="F38" s="91" t="s">
        <v>106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42" customHeight="1">
      <c r="A39" s="145"/>
      <c r="B39" s="145"/>
      <c r="C39" s="30" t="s">
        <v>28</v>
      </c>
      <c r="D39" s="91" t="s">
        <v>145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2</v>
      </c>
      <c r="R39" s="44"/>
    </row>
    <row r="40" spans="1:23" s="4" customFormat="1" ht="42.75" customHeight="1">
      <c r="A40" s="145"/>
      <c r="B40" s="145"/>
      <c r="C40" s="30" t="s">
        <v>3</v>
      </c>
      <c r="D40" s="91" t="s">
        <v>144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3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135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125</v>
      </c>
      <c r="D42" s="91" t="s">
        <v>143</v>
      </c>
      <c r="E42" s="105"/>
      <c r="F42" s="91" t="s">
        <v>112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3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136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118</v>
      </c>
      <c r="C44" s="36" t="s">
        <v>9</v>
      </c>
      <c r="D44" s="91" t="s">
        <v>137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2</v>
      </c>
      <c r="R44" s="44"/>
    </row>
    <row r="45" spans="1:23" s="4" customFormat="1" ht="51" customHeight="1">
      <c r="A45" s="30">
        <v>23</v>
      </c>
      <c r="B45" s="30" t="s">
        <v>119</v>
      </c>
      <c r="C45" s="30" t="s">
        <v>8</v>
      </c>
      <c r="D45" s="91" t="s">
        <v>139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3</v>
      </c>
      <c r="R45" s="44"/>
    </row>
    <row r="46" spans="1:23" s="4" customFormat="1" ht="34.5" customHeight="1">
      <c r="A46" s="30">
        <v>24</v>
      </c>
      <c r="B46" s="84" t="s">
        <v>120</v>
      </c>
      <c r="C46" s="30" t="s">
        <v>126</v>
      </c>
      <c r="D46" s="91" t="s">
        <v>138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87">
        <v>1</v>
      </c>
      <c r="R46" s="88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138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7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74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134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43144</v>
      </c>
      <c r="H51" s="132" t="s">
        <v>65</v>
      </c>
      <c r="I51" s="134"/>
      <c r="J51" s="55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5" t="s">
        <v>63</v>
      </c>
      <c r="I52" s="56" t="s">
        <v>64</v>
      </c>
      <c r="J52" s="56"/>
      <c r="K52" s="132" t="s">
        <v>63</v>
      </c>
      <c r="L52" s="133"/>
      <c r="M52" s="134"/>
      <c r="N52" s="56" t="s">
        <v>64</v>
      </c>
      <c r="O52" s="62" t="s">
        <v>63</v>
      </c>
      <c r="P52" s="63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0.86186384666226046</v>
      </c>
      <c r="F53" s="35" t="s">
        <v>49</v>
      </c>
      <c r="G53" s="124">
        <v>3026</v>
      </c>
      <c r="H53" s="57">
        <v>0</v>
      </c>
      <c r="I53" s="58">
        <v>0</v>
      </c>
      <c r="J53" s="59"/>
      <c r="K53" s="121">
        <v>10</v>
      </c>
      <c r="L53" s="133"/>
      <c r="M53" s="134"/>
      <c r="N53" s="58">
        <v>1320</v>
      </c>
      <c r="O53" s="64">
        <f>H53+K53</f>
        <v>10</v>
      </c>
      <c r="P53" s="153">
        <f>SUM(O53:O54)</f>
        <v>14</v>
      </c>
      <c r="Q53" s="65">
        <f>I53+N53</f>
        <v>1320</v>
      </c>
      <c r="R53" s="153">
        <f>SUM(Q53:Q54)</f>
        <v>2608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7">
        <v>0</v>
      </c>
      <c r="I54" s="58">
        <v>0</v>
      </c>
      <c r="J54" s="59"/>
      <c r="K54" s="121">
        <v>4</v>
      </c>
      <c r="L54" s="122"/>
      <c r="M54" s="123"/>
      <c r="N54" s="58">
        <v>1288</v>
      </c>
      <c r="O54" s="64">
        <f t="shared" ref="O54:O64" si="0">H54+K54</f>
        <v>4</v>
      </c>
      <c r="P54" s="154"/>
      <c r="Q54" s="65">
        <f t="shared" ref="Q54:Q64" si="1">I54+N54</f>
        <v>1288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0.39727988546886184</v>
      </c>
      <c r="F55" s="74" t="s">
        <v>51</v>
      </c>
      <c r="G55" s="124">
        <v>1397</v>
      </c>
      <c r="H55" s="57">
        <v>2</v>
      </c>
      <c r="I55" s="58">
        <v>269</v>
      </c>
      <c r="J55" s="57"/>
      <c r="K55" s="121">
        <v>0</v>
      </c>
      <c r="L55" s="122"/>
      <c r="M55" s="123"/>
      <c r="N55" s="58">
        <v>10</v>
      </c>
      <c r="O55" s="64">
        <f t="shared" si="0"/>
        <v>2</v>
      </c>
      <c r="P55" s="153">
        <f t="shared" ref="P55" si="3">SUM(O55:O56)</f>
        <v>10</v>
      </c>
      <c r="Q55" s="65">
        <f t="shared" si="1"/>
        <v>279</v>
      </c>
      <c r="R55" s="153">
        <f>SUM(Q55:Q56)</f>
        <v>555</v>
      </c>
    </row>
    <row r="56" spans="1:23" s="6" customFormat="1" ht="23.25" customHeight="1">
      <c r="A56" s="116"/>
      <c r="B56" s="117"/>
      <c r="C56" s="117"/>
      <c r="D56" s="118"/>
      <c r="E56" s="152"/>
      <c r="F56" s="74" t="s">
        <v>52</v>
      </c>
      <c r="G56" s="125"/>
      <c r="H56" s="57">
        <v>8</v>
      </c>
      <c r="I56" s="58">
        <v>267</v>
      </c>
      <c r="J56" s="57"/>
      <c r="K56" s="121">
        <v>0</v>
      </c>
      <c r="L56" s="122"/>
      <c r="M56" s="123"/>
      <c r="N56" s="58">
        <v>9</v>
      </c>
      <c r="O56" s="64">
        <f t="shared" si="0"/>
        <v>8</v>
      </c>
      <c r="P56" s="154"/>
      <c r="Q56" s="65">
        <f t="shared" si="1"/>
        <v>276</v>
      </c>
      <c r="R56" s="154"/>
    </row>
    <row r="57" spans="1:23" s="6" customFormat="1" ht="25.5" customHeight="1">
      <c r="A57" s="113" t="s">
        <v>107</v>
      </c>
      <c r="B57" s="114"/>
      <c r="C57" s="114"/>
      <c r="D57" s="115"/>
      <c r="E57" s="151">
        <f>R57/G57</f>
        <v>1.0812807881773399</v>
      </c>
      <c r="F57" s="74" t="s">
        <v>20</v>
      </c>
      <c r="G57" s="124">
        <v>2030</v>
      </c>
      <c r="H57" s="57">
        <v>0</v>
      </c>
      <c r="I57" s="58">
        <v>0</v>
      </c>
      <c r="J57" s="57"/>
      <c r="K57" s="121">
        <v>13</v>
      </c>
      <c r="L57" s="122"/>
      <c r="M57" s="123"/>
      <c r="N57" s="58">
        <v>1115</v>
      </c>
      <c r="O57" s="64">
        <f t="shared" si="0"/>
        <v>13</v>
      </c>
      <c r="P57" s="153">
        <f t="shared" ref="P57" si="4">SUM(O57:O58)</f>
        <v>23</v>
      </c>
      <c r="Q57" s="65">
        <f t="shared" si="1"/>
        <v>1115</v>
      </c>
      <c r="R57" s="153">
        <f t="shared" ref="R57" si="5">SUM(Q57:Q58)</f>
        <v>2195</v>
      </c>
    </row>
    <row r="58" spans="1:23" s="6" customFormat="1" ht="25.5" customHeight="1">
      <c r="A58" s="116"/>
      <c r="B58" s="117"/>
      <c r="C58" s="117"/>
      <c r="D58" s="118"/>
      <c r="E58" s="152"/>
      <c r="F58" s="74" t="s">
        <v>44</v>
      </c>
      <c r="G58" s="125"/>
      <c r="H58" s="57">
        <v>0</v>
      </c>
      <c r="I58" s="58">
        <v>5</v>
      </c>
      <c r="J58" s="57"/>
      <c r="K58" s="121">
        <v>10</v>
      </c>
      <c r="L58" s="122"/>
      <c r="M58" s="123"/>
      <c r="N58" s="58">
        <v>1075</v>
      </c>
      <c r="O58" s="64">
        <f t="shared" si="0"/>
        <v>10</v>
      </c>
      <c r="P58" s="154"/>
      <c r="Q58" s="65">
        <f t="shared" si="1"/>
        <v>1080</v>
      </c>
      <c r="R58" s="154"/>
    </row>
    <row r="59" spans="1:23" s="6" customFormat="1" ht="25.5" customHeight="1">
      <c r="A59" s="113" t="s">
        <v>108</v>
      </c>
      <c r="B59" s="114"/>
      <c r="C59" s="114"/>
      <c r="D59" s="115"/>
      <c r="E59" s="151">
        <f>R59/G59</f>
        <v>0.85898617511520736</v>
      </c>
      <c r="F59" s="35" t="s">
        <v>45</v>
      </c>
      <c r="G59" s="124">
        <v>1085</v>
      </c>
      <c r="H59" s="57">
        <v>0</v>
      </c>
      <c r="I59" s="58">
        <v>0</v>
      </c>
      <c r="J59" s="58"/>
      <c r="K59" s="121">
        <v>5</v>
      </c>
      <c r="L59" s="122"/>
      <c r="M59" s="123"/>
      <c r="N59" s="58">
        <v>398</v>
      </c>
      <c r="O59" s="64">
        <f t="shared" si="0"/>
        <v>5</v>
      </c>
      <c r="P59" s="153">
        <f>SUM(O59:O60)</f>
        <v>9</v>
      </c>
      <c r="Q59" s="65">
        <f t="shared" si="1"/>
        <v>398</v>
      </c>
      <c r="R59" s="153">
        <f t="shared" ref="R59" si="6">SUM(Q59:Q60)</f>
        <v>932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7">
        <v>0</v>
      </c>
      <c r="I60" s="58">
        <v>0</v>
      </c>
      <c r="J60" s="58"/>
      <c r="K60" s="121">
        <v>4</v>
      </c>
      <c r="L60" s="122"/>
      <c r="M60" s="123"/>
      <c r="N60" s="58">
        <v>534</v>
      </c>
      <c r="O60" s="64">
        <f t="shared" si="0"/>
        <v>4</v>
      </c>
      <c r="P60" s="154"/>
      <c r="Q60" s="65">
        <f t="shared" si="1"/>
        <v>534</v>
      </c>
      <c r="R60" s="154"/>
    </row>
    <row r="61" spans="1:23" s="6" customFormat="1" ht="25.5" customHeight="1">
      <c r="A61" s="113" t="s">
        <v>109</v>
      </c>
      <c r="B61" s="114"/>
      <c r="C61" s="114"/>
      <c r="D61" s="115"/>
      <c r="E61" s="151">
        <f>R61/G61</f>
        <v>1.0647230320699708</v>
      </c>
      <c r="F61" s="23" t="s">
        <v>113</v>
      </c>
      <c r="G61" s="124">
        <v>1715</v>
      </c>
      <c r="H61" s="57">
        <v>0</v>
      </c>
      <c r="I61" s="60">
        <v>0</v>
      </c>
      <c r="J61" s="61"/>
      <c r="K61" s="121">
        <v>49</v>
      </c>
      <c r="L61" s="122"/>
      <c r="M61" s="123"/>
      <c r="N61" s="60">
        <v>892</v>
      </c>
      <c r="O61" s="64">
        <f t="shared" si="0"/>
        <v>49</v>
      </c>
      <c r="P61" s="153">
        <f>SUM(O61:O62)</f>
        <v>73</v>
      </c>
      <c r="Q61" s="65">
        <f t="shared" si="1"/>
        <v>892</v>
      </c>
      <c r="R61" s="153">
        <f t="shared" ref="R61" si="7">SUM(Q61:Q62)</f>
        <v>1826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7">
        <v>0</v>
      </c>
      <c r="I62" s="60">
        <v>0</v>
      </c>
      <c r="J62" s="61"/>
      <c r="K62" s="121">
        <v>24</v>
      </c>
      <c r="L62" s="122"/>
      <c r="M62" s="123"/>
      <c r="N62" s="60">
        <v>934</v>
      </c>
      <c r="O62" s="64">
        <f t="shared" si="0"/>
        <v>24</v>
      </c>
      <c r="P62" s="154"/>
      <c r="Q62" s="65">
        <f t="shared" si="1"/>
        <v>934</v>
      </c>
      <c r="R62" s="154"/>
    </row>
    <row r="63" spans="1:23" s="6" customFormat="1" ht="25.5" customHeight="1">
      <c r="A63" s="113" t="s">
        <v>110</v>
      </c>
      <c r="B63" s="114"/>
      <c r="C63" s="114"/>
      <c r="D63" s="115"/>
      <c r="E63" s="151">
        <f>R63/G63</f>
        <v>0.72218607677293434</v>
      </c>
      <c r="F63" s="23" t="s">
        <v>40</v>
      </c>
      <c r="G63" s="124">
        <v>1537</v>
      </c>
      <c r="H63" s="57">
        <v>0</v>
      </c>
      <c r="I63" s="60">
        <v>0</v>
      </c>
      <c r="J63" s="61"/>
      <c r="K63" s="121">
        <v>17</v>
      </c>
      <c r="L63" s="122"/>
      <c r="M63" s="123"/>
      <c r="N63" s="60">
        <v>602</v>
      </c>
      <c r="O63" s="64">
        <f t="shared" si="0"/>
        <v>17</v>
      </c>
      <c r="P63" s="153">
        <f t="shared" ref="P63" si="8">SUM(O63:O64)</f>
        <v>22</v>
      </c>
      <c r="Q63" s="65">
        <f t="shared" si="1"/>
        <v>602</v>
      </c>
      <c r="R63" s="153">
        <f t="shared" ref="R63" si="9">SUM(Q63:Q64)</f>
        <v>1110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7">
        <v>0</v>
      </c>
      <c r="I64" s="60">
        <v>0</v>
      </c>
      <c r="J64" s="61"/>
      <c r="K64" s="121">
        <v>5</v>
      </c>
      <c r="L64" s="122"/>
      <c r="M64" s="123"/>
      <c r="N64" s="60">
        <v>508</v>
      </c>
      <c r="O64" s="64">
        <f t="shared" si="0"/>
        <v>5</v>
      </c>
      <c r="P64" s="154"/>
      <c r="Q64" s="65">
        <f t="shared" si="1"/>
        <v>508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6">
        <f>R65/G65</f>
        <v>0.85505097312326228</v>
      </c>
      <c r="F65" s="24"/>
      <c r="G65" s="71">
        <f>G63+G61+G59+G57+G55+G53</f>
        <v>10790</v>
      </c>
      <c r="H65" s="32"/>
      <c r="I65" s="25"/>
      <c r="J65" s="37"/>
      <c r="K65" s="32">
        <v>0</v>
      </c>
      <c r="L65" s="32"/>
      <c r="M65" s="32"/>
      <c r="N65" s="163"/>
      <c r="O65" s="107"/>
      <c r="P65" s="107"/>
      <c r="Q65" s="108"/>
      <c r="R65" s="67">
        <f>SUM(R53:R64)</f>
        <v>9226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0.31079577974319933</v>
      </c>
      <c r="F66" s="35" t="s">
        <v>48</v>
      </c>
      <c r="G66" s="124">
        <v>92601</v>
      </c>
      <c r="H66" s="48">
        <v>257</v>
      </c>
      <c r="I66" s="22">
        <v>9125</v>
      </c>
      <c r="J66" s="32"/>
      <c r="K66" s="164">
        <v>138</v>
      </c>
      <c r="L66" s="165"/>
      <c r="M66" s="166"/>
      <c r="N66" s="22">
        <v>4895</v>
      </c>
      <c r="O66" s="69">
        <f>H66+K66</f>
        <v>395</v>
      </c>
      <c r="P66" s="155">
        <f>SUM(O66:O67)</f>
        <v>810</v>
      </c>
      <c r="Q66" s="70">
        <f>I66+N66</f>
        <v>14020</v>
      </c>
      <c r="R66" s="155">
        <f>SUM(Q66:Q67)</f>
        <v>28780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48">
        <v>270</v>
      </c>
      <c r="I67" s="22">
        <v>9581</v>
      </c>
      <c r="J67" s="32"/>
      <c r="K67" s="164">
        <v>145</v>
      </c>
      <c r="L67" s="165"/>
      <c r="M67" s="166"/>
      <c r="N67" s="22">
        <v>5179</v>
      </c>
      <c r="O67" s="69">
        <f>H67+K67</f>
        <v>415</v>
      </c>
      <c r="P67" s="156"/>
      <c r="Q67" s="70">
        <f>I67+N67</f>
        <v>14760</v>
      </c>
      <c r="R67" s="156"/>
    </row>
    <row r="68" spans="1:20" s="6" customFormat="1" ht="32.25" customHeight="1">
      <c r="A68" s="49"/>
      <c r="B68" s="86" t="s">
        <v>35</v>
      </c>
      <c r="C68" s="86"/>
      <c r="D68" s="86"/>
      <c r="E68" s="66">
        <f>R68/G68</f>
        <v>0.36759485835324157</v>
      </c>
      <c r="F68" s="50"/>
      <c r="G68" s="68">
        <f>G66+G65</f>
        <v>103391</v>
      </c>
      <c r="H68" s="51"/>
      <c r="I68" s="51"/>
      <c r="J68" s="51"/>
      <c r="K68" s="51"/>
      <c r="L68" s="51"/>
      <c r="M68" s="51"/>
      <c r="N68" s="51" t="s">
        <v>131</v>
      </c>
      <c r="O68" s="52"/>
      <c r="P68" s="53"/>
      <c r="Q68" s="54"/>
      <c r="R68" s="68">
        <f>SUM(R65:R67)</f>
        <v>38006</v>
      </c>
    </row>
    <row r="69" spans="1:20" s="6" customFormat="1" ht="60" customHeight="1">
      <c r="A69" s="26"/>
      <c r="B69" s="84" t="s">
        <v>127</v>
      </c>
      <c r="C69" s="148" t="s">
        <v>129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5"/>
      <c r="C70" s="148" t="s">
        <v>142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6" customFormat="1" ht="40.5" customHeight="1">
      <c r="A71" s="81" t="s">
        <v>128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3"/>
      <c r="S71" s="77"/>
    </row>
    <row r="72" spans="1:20" s="76" customFormat="1" ht="42.75" customHeight="1">
      <c r="A72" s="78"/>
      <c r="B72" s="80" t="s">
        <v>152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132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130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2019-02-13T02:23:58Z</cp:lastPrinted>
  <dcterms:created xsi:type="dcterms:W3CDTF">2007-08-14T04:27:29Z</dcterms:created>
  <dcterms:modified xsi:type="dcterms:W3CDTF">2019-02-13T02:24:52Z</dcterms:modified>
</cp:coreProperties>
</file>