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Х.Ятимов\Desktop\СВОДКА\"/>
    </mc:Choice>
  </mc:AlternateContent>
  <bookViews>
    <workbookView xWindow="0" yWindow="11670" windowWidth="28800" windowHeight="13125" tabRatio="582" activeTab="2"/>
  </bookViews>
  <sheets>
    <sheet name="Диаграмма1" sheetId="2" r:id="rId1"/>
    <sheet name="Диаграмма2" sheetId="3" r:id="rId2"/>
    <sheet name="Лист1" sheetId="1" r:id="rId3"/>
  </sheets>
  <definedNames>
    <definedName name="_xlnm.Print_Area" localSheetId="2">Лист1!$A$1:$R$73</definedName>
  </definedNames>
  <calcPr calcId="152511"/>
</workbook>
</file>

<file path=xl/calcChain.xml><?xml version="1.0" encoding="utf-8"?>
<calcChain xmlns="http://schemas.openxmlformats.org/spreadsheetml/2006/main">
  <c r="G65" i="1" l="1"/>
  <c r="G68" i="1" l="1"/>
  <c r="O67" i="1" l="1"/>
  <c r="O66" i="1"/>
  <c r="Q67" i="1" l="1"/>
  <c r="Q66" i="1"/>
  <c r="O54" i="1"/>
  <c r="O55" i="1"/>
  <c r="O56" i="1"/>
  <c r="O57" i="1"/>
  <c r="O58" i="1"/>
  <c r="O59" i="1"/>
  <c r="O60" i="1"/>
  <c r="O61" i="1"/>
  <c r="O62" i="1"/>
  <c r="O63" i="1"/>
  <c r="O64" i="1"/>
  <c r="O53" i="1"/>
  <c r="Q54" i="1"/>
  <c r="Q55" i="1"/>
  <c r="Q56" i="1"/>
  <c r="Q57" i="1"/>
  <c r="Q58" i="1"/>
  <c r="Q59" i="1"/>
  <c r="Q60" i="1"/>
  <c r="Q61" i="1"/>
  <c r="Q62" i="1"/>
  <c r="Q63" i="1"/>
  <c r="Q64" i="1"/>
  <c r="Q53" i="1"/>
  <c r="R66" i="1" l="1"/>
  <c r="E66" i="1" s="1"/>
  <c r="R57" i="1"/>
  <c r="E57" i="1" s="1"/>
  <c r="R53" i="1"/>
  <c r="E53" i="1" s="1"/>
  <c r="P59" i="1"/>
  <c r="R59" i="1"/>
  <c r="E59" i="1" s="1"/>
  <c r="R61" i="1"/>
  <c r="E61" i="1" s="1"/>
  <c r="P61" i="1"/>
  <c r="R63" i="1"/>
  <c r="E63" i="1" s="1"/>
  <c r="P63" i="1"/>
  <c r="P66" i="1"/>
  <c r="P57" i="1"/>
  <c r="R55" i="1"/>
  <c r="P55" i="1"/>
  <c r="P53" i="1"/>
  <c r="E55" i="1" l="1"/>
  <c r="R65" i="1"/>
  <c r="R68" i="1" s="1"/>
  <c r="N48" i="1"/>
  <c r="Q48" i="1"/>
  <c r="E65" i="1" l="1"/>
  <c r="E68" i="1"/>
  <c r="S48" i="1"/>
</calcChain>
</file>

<file path=xl/sharedStrings.xml><?xml version="1.0" encoding="utf-8"?>
<sst xmlns="http://schemas.openxmlformats.org/spreadsheetml/2006/main" count="179" uniqueCount="142">
  <si>
    <t>Варзоб</t>
  </si>
  <si>
    <t xml:space="preserve"> Хуросон</t>
  </si>
  <si>
    <t>Дарвоз</t>
  </si>
  <si>
    <t>Рушон</t>
  </si>
  <si>
    <t xml:space="preserve">                                                         </t>
  </si>
  <si>
    <t>Маълумот</t>
  </si>
  <si>
    <t>Ағбаи Фахробод</t>
  </si>
  <si>
    <t>Ағбаи Сарбанд</t>
  </si>
  <si>
    <t>Ишкошим</t>
  </si>
  <si>
    <t>Мурғоб</t>
  </si>
  <si>
    <t>Шуғнон</t>
  </si>
  <si>
    <t>Ағбаи Қарамиқ</t>
  </si>
  <si>
    <t>Ағбаи Султонобод</t>
  </si>
  <si>
    <t xml:space="preserve"> Ёвон</t>
  </si>
  <si>
    <t xml:space="preserve"> Нуробод</t>
  </si>
  <si>
    <t>Данғара</t>
  </si>
  <si>
    <t xml:space="preserve"> Данғара</t>
  </si>
  <si>
    <t>Норак</t>
  </si>
  <si>
    <t>Ваҳдат</t>
  </si>
  <si>
    <t>Роғун</t>
  </si>
  <si>
    <t>ҶТ - ҶИА</t>
  </si>
  <si>
    <t>Қитъаи роҳи автомобилгард</t>
  </si>
  <si>
    <t>Рӯдакӣ</t>
  </si>
  <si>
    <t>Шаҳристон</t>
  </si>
  <si>
    <t>Айнӣ</t>
  </si>
  <si>
    <t>Хуҷанд - Душанбе</t>
  </si>
  <si>
    <t>II. Муассисаи давлатии "Идораи хоҷагии роҳҳои автомобилгарди минтақаи Кӯлоб"</t>
  </si>
  <si>
    <t>V. Муассисаи давлатии "Идораи хоҷагии роҳҳои автомобилгарди вилояти Суғд"</t>
  </si>
  <si>
    <t>Ванҷ</t>
  </si>
  <si>
    <t>I. Муассисаи давлатии "Идораи хоҷагии роҳҳои автомобилгарди минтақаи Ҳисор"</t>
  </si>
  <si>
    <t>III. Муассисаи давлатии "Идораи хоҷагии роҳҳои автомобилгарди минтақаи Рашт"</t>
  </si>
  <si>
    <t>VI. Муассисаи давлатии "Идораи хоҷагии роҳҳои автомобилгарди ВМКБ"</t>
  </si>
  <si>
    <t xml:space="preserve">№  </t>
  </si>
  <si>
    <t>Мавзеи Кабудҷар</t>
  </si>
  <si>
    <t xml:space="preserve"> Ағбаи Фахробод</t>
  </si>
  <si>
    <t>ҲАМАГӢ</t>
  </si>
  <si>
    <t>Ағбаи Сумбулоқ</t>
  </si>
  <si>
    <t xml:space="preserve">Миқдори техника ва механизмҳои роҳдорӣ                                                          </t>
  </si>
  <si>
    <t xml:space="preserve">Нақби Истиқлол </t>
  </si>
  <si>
    <t>кушода, ҳавои соф</t>
  </si>
  <si>
    <t>Мастчоҳ - Ойбек ҶӮ</t>
  </si>
  <si>
    <t>Ойбек ҶӮ - Мастчоҳ</t>
  </si>
  <si>
    <t>Нақби Хатлон</t>
  </si>
  <si>
    <t>Файзобод</t>
  </si>
  <si>
    <t>ҶИА - ҶТ</t>
  </si>
  <si>
    <t>ҶТ - ҶХХ</t>
  </si>
  <si>
    <t>ҶХХ - ҶТ</t>
  </si>
  <si>
    <t>Ҳамагӣ тариқи гузаргоҳҳо</t>
  </si>
  <si>
    <t>Душанбе - Хуҷанд</t>
  </si>
  <si>
    <t>Исфара - Баткент ҶҚ</t>
  </si>
  <si>
    <t>Баткент ҶҚ - Исфара</t>
  </si>
  <si>
    <t>Ҷирғатол - Ош</t>
  </si>
  <si>
    <t>Ош - Ҷирғатол</t>
  </si>
  <si>
    <t xml:space="preserve">Р/а Данғара-Қӯрғонтеппа </t>
  </si>
  <si>
    <t>Тамға</t>
  </si>
  <si>
    <t>Ҳолати роҳҳо, ағбаҳо                                                                                                              ва вазъи обу ҳаво</t>
  </si>
  <si>
    <t>Номгӯи МДНРА-ҳо</t>
  </si>
  <si>
    <t>Номгӯи роҳҳо ва ағбаҳо</t>
  </si>
  <si>
    <t>Аз он ҷумла                       кор карданд</t>
  </si>
  <si>
    <r>
      <t xml:space="preserve">    </t>
    </r>
    <r>
      <rPr>
        <b/>
        <sz val="18"/>
        <rFont val="Times New Roman Tajik 1.0"/>
        <charset val="204"/>
      </rPr>
      <t xml:space="preserve">Нақби Шаҳристон </t>
    </r>
  </si>
  <si>
    <t>Иҷроиш (%)</t>
  </si>
  <si>
    <t>Номгӯи хатсайрҳо</t>
  </si>
  <si>
    <t>Миқдори умумӣ</t>
  </si>
  <si>
    <t>Дар як рӯз</t>
  </si>
  <si>
    <t>Аз аввали сол</t>
  </si>
  <si>
    <t>Нақлиёти сабукрав</t>
  </si>
  <si>
    <t>Нақлиёти боркаш</t>
  </si>
  <si>
    <t>Ҷамъи рӯз</t>
  </si>
  <si>
    <t>Аз аввали                                   сол</t>
  </si>
  <si>
    <t>Ш.Шоҳин</t>
  </si>
  <si>
    <t>Сангвор</t>
  </si>
  <si>
    <t>Нақби Озодӣ</t>
  </si>
  <si>
    <t xml:space="preserve">Миқдори умумӣ </t>
  </si>
  <si>
    <t>Миқдори умумӣ вобастакардашуда</t>
  </si>
  <si>
    <t xml:space="preserve"> </t>
  </si>
  <si>
    <t>Сариосиё ҶӮ-Турсунзода</t>
  </si>
  <si>
    <t xml:space="preserve"> 1. Миқдори гузариши нақлиёт тавассути  Гулистон</t>
  </si>
  <si>
    <t xml:space="preserve"> 2. Миқдори гузариши нақлиёт тавассути Қарамиқ</t>
  </si>
  <si>
    <t xml:space="preserve">     Миқдори гузариши нақлиёт тавассути нақби Истиқлол</t>
  </si>
  <si>
    <t>2 - а/м Исузи, Боркунак - лв - 521, Автогрейдер - дз - 143</t>
  </si>
  <si>
    <t>а/м Исузи, Боркунаки фронталӣ, Автогрейдер</t>
  </si>
  <si>
    <t>а/м Камаз, Трактор - т - 150, Боркунак, Автогрейдер</t>
  </si>
  <si>
    <t xml:space="preserve">4 - а/м Камаз, 6 - Боркунак, 4 - Автогрейдер </t>
  </si>
  <si>
    <t>а/м Камаз, Трактор, 2 - Автогрейдер, Экскаватор, Зил - кдм</t>
  </si>
  <si>
    <t xml:space="preserve"> 2 - Булдозер - т - 130, Камасу</t>
  </si>
  <si>
    <t>а/м Урал, Булдозер - т - 170, Боркунак - лв - 321</t>
  </si>
  <si>
    <t>2 - Булдозер - т - 130</t>
  </si>
  <si>
    <t>а/м Дулон-хово - 335, 2 - Боркунак, Булдозер - 230, Экскаватор - 310</t>
  </si>
  <si>
    <t xml:space="preserve"> Экскаватор - 428Е, Боркунак - 50, 2 - Булдозер - 170, Грейдер - 165</t>
  </si>
  <si>
    <t>Исузи, Боркунак - 953, Грейдер - 330, Маз - 510, Трактор - мтз - 80</t>
  </si>
  <si>
    <t xml:space="preserve"> Дулон - 336, Ивеко, Боркунак - 321, 2 - Грейдер, Экскаватор - 313</t>
  </si>
  <si>
    <t xml:space="preserve">2 - Зил, Исузи, Боркунак - 321, Трактор, 2 - Грейдер, Экскаватор - 330  </t>
  </si>
  <si>
    <t>2 - а/м Камаз, 3 - Боркунак - лв - 321, 2 - Грейдер, Экскаватор</t>
  </si>
  <si>
    <t xml:space="preserve">Трактор - мтз - 80, Булдозер - 75, Автогрейдер - 135, Боркунак - 321 </t>
  </si>
  <si>
    <t xml:space="preserve"> 4 - Булдозер - дт - 75, 2 - Боркунак, 2 - Автогрейдер</t>
  </si>
  <si>
    <t>а/м Камаз, Автогрейдер - дз - 135, 2 - Булдозер, Боркунак - 321</t>
  </si>
  <si>
    <t>Трактор - мтз - 82, 2 - Боркунак, 2 - Автогрейдер, 3 - Булдозер</t>
  </si>
  <si>
    <t>Экскаватор, Грейдер - 143, Боркунак - 321, Булдозер - 75, Зил - 130</t>
  </si>
  <si>
    <t xml:space="preserve"> а/м Шанши, а/м Исузи, Боркунак - лв - 321, Автогрейдер - 414 </t>
  </si>
  <si>
    <t>а/м Зил, Трактор - мтз - 80, Автогрейдер - кат - 12 н</t>
  </si>
  <si>
    <t xml:space="preserve"> а/м Хуаншан, Автогрейдер, Боркунак зл - 50, Трактор - т - 150</t>
  </si>
  <si>
    <t>а/м Зил - ммз, 2 - Боркунак - 321, Автогрейдер - 135, Трактор - т - 150</t>
  </si>
  <si>
    <t>а/м Газ - 66, Автогрейдер - 135, Боркунаки фронталӣ</t>
  </si>
  <si>
    <t>а/м Маз, Краз, 2 - Боркунак - лв - 321, 2 - Грейдер, Булдозер-кат,Экскаватор</t>
  </si>
  <si>
    <t>2 - а/м Камаз, Зил - 131, Автогрейдер</t>
  </si>
  <si>
    <t>а/м Маз, Краз, 2 - Булдозер, Автогрейдер - 220, Боркунак - зл - 50</t>
  </si>
  <si>
    <t xml:space="preserve"> 3. Миқдори гузариши нақлиёт тавассути ағбаи Панҷи поён</t>
  </si>
  <si>
    <t xml:space="preserve"> 4. Миқдори гузариши нақлиёт тавассути Кулма</t>
  </si>
  <si>
    <t xml:space="preserve"> 5. Миқдори гузариши нақлиёт тавассути Дӯстӣ</t>
  </si>
  <si>
    <t xml:space="preserve"> 6. Миқдори гузариши нақлиёт тавассути Фотеҳобод </t>
  </si>
  <si>
    <t>а/м Камаз, 3 - Боркунак - 321, 2 - Грейдер - 135, Экскаватор - эо - 2621</t>
  </si>
  <si>
    <t>Турсунзода - Сариосиё ҶӮ</t>
  </si>
  <si>
    <t>Р/а Ваҳдат - Рашт - Ҷирғатол</t>
  </si>
  <si>
    <t xml:space="preserve">Р/а Хоҷа Оби - Гарм </t>
  </si>
  <si>
    <t xml:space="preserve">Р/а Кӯлоб - Қалъаихум </t>
  </si>
  <si>
    <t>Р/а Душанбе - Кӯлоб -Қалъаихум - Хоруғ -Мурғоб - сарҳади Хитой</t>
  </si>
  <si>
    <t>Р/а Мурғоб - сарҳади Қирғизистон</t>
  </si>
  <si>
    <t>Р/а Хоруғ - Ишкошим -Тузқул</t>
  </si>
  <si>
    <t>Ағбаи Хобу - Рубот</t>
  </si>
  <si>
    <t>Левакант</t>
  </si>
  <si>
    <t>IV. Муассисаи давлатии "Идораи хоҷагии роҳҳои автомобилгарди минтақаи Бохтар"</t>
  </si>
  <si>
    <t xml:space="preserve">Р/а Лабиҷар - Тавилдара -Қалъаихум </t>
  </si>
  <si>
    <t xml:space="preserve"> м.Лахш</t>
  </si>
  <si>
    <t>м.Ғунд</t>
  </si>
  <si>
    <t>м.Сағирдашт</t>
  </si>
  <si>
    <t>КВД "Роҳи оҳани Тоҷикистон"</t>
  </si>
  <si>
    <t xml:space="preserve">   Дар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t>
  </si>
  <si>
    <r>
      <t>Гузаргоҳи байнидавлатии роҳи оҳани Пахтаобод (Тоҷикистон)-Қудуқли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Хушадӣ (Тоҷикистон)-Амузанг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Спитамен (Тоҷикистон)-Бекобод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 xml:space="preserve"> ва Гузаргоҳи байнидавлатии роҳи оҳани Истиқлол (Тоҷикистон)-Сувонобод (Қӯқон 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.</t>
    </r>
  </si>
  <si>
    <t xml:space="preserve">  </t>
  </si>
  <si>
    <t xml:space="preserve">      </t>
  </si>
  <si>
    <r>
      <t xml:space="preserve"> </t>
    </r>
    <r>
      <rPr>
        <sz val="16"/>
        <rFont val="Times New Roman"/>
        <family val="1"/>
        <charset val="204"/>
      </rPr>
      <t>ТЕЛ: 2-22-22-77; 2-21-14-39.</t>
    </r>
  </si>
  <si>
    <t>Қитъаҳои роҳи автомобилгард ва гузариш таввасути сарҳадҳо</t>
  </si>
  <si>
    <t>а/м Газ - 66, 3 - Булдозер - дт - 75, Автогрейдер - 122, Боркунак - зл - 50</t>
  </si>
  <si>
    <t>Исузи, Грейдер - 98, 2 - Булдозер - 170, Экскаватор - 320, Трактор - 700</t>
  </si>
  <si>
    <t xml:space="preserve">Кушода, камабр                                                                                                                            </t>
  </si>
  <si>
    <t xml:space="preserve">Кушода, абрнок                                                                                                                            </t>
  </si>
  <si>
    <t xml:space="preserve">Кушода, борон                                                                                                                            </t>
  </si>
  <si>
    <t>Оиди ҳолати роҳҳои автомобилгард ва ағбаҳо ба ҳолати  13.05.2019с</t>
  </si>
  <si>
    <t>Иҷрокунанда: Шарипов Б.</t>
  </si>
  <si>
    <t xml:space="preserve">Кушода, борон                                                                                                                          </t>
  </si>
  <si>
    <t xml:space="preserve">Кушода, борон                                                                                                                           </t>
  </si>
  <si>
    <t xml:space="preserve"> Ҳамагӣ дар Ҷумҳурии Ӯзбекистон  303  вагон дар харакат аз он ҷумла : 1 в - гандум, 2 в равғани техники, 10 в- газ, 15 в - битум, 13 в - бензин, 59 в - сӯзишвории дизели, 203 в - борҳои гуногун. Ҳодисаи фавқулодда нест.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</si>
</sst>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b/>
      <sz val="15"/>
      <name val="Times New Roman"/>
      <family val="1"/>
      <charset val="204"/>
    </font>
    <font>
      <sz val="15"/>
      <name val="Times New Roman Tajik 1.0"/>
      <family val="1"/>
      <charset val="204"/>
    </font>
    <font>
      <b/>
      <sz val="19"/>
      <name val="Times New Roman Tajik 1.0"/>
      <family val="1"/>
      <charset val="204"/>
    </font>
    <font>
      <sz val="19"/>
      <name val="Arial Cyr"/>
      <charset val="204"/>
    </font>
    <font>
      <sz val="19"/>
      <name val="Times New Roman Tajik 1.0"/>
      <family val="1"/>
      <charset val="204"/>
    </font>
    <font>
      <sz val="19"/>
      <name val="Times New Roman"/>
      <family val="1"/>
      <charset val="204"/>
    </font>
    <font>
      <sz val="20"/>
      <name val="Times New Roman"/>
      <family val="1"/>
      <charset val="204"/>
    </font>
    <font>
      <b/>
      <sz val="19"/>
      <name val="Times New Roman"/>
      <family val="1"/>
      <charset val="204"/>
    </font>
    <font>
      <b/>
      <sz val="16"/>
      <name val="Times New Roman Tajik 1.0"/>
      <family val="1"/>
      <charset val="204"/>
    </font>
    <font>
      <sz val="10"/>
      <name val="Arial Cyr"/>
      <charset val="204"/>
    </font>
    <font>
      <b/>
      <sz val="22"/>
      <name val="Palatino Linotype"/>
      <family val="1"/>
      <charset val="204"/>
    </font>
    <font>
      <sz val="19"/>
      <color rgb="FFC00000"/>
      <name val="Times New Roman Tajik 1.0"/>
      <family val="1"/>
      <charset val="204"/>
    </font>
    <font>
      <sz val="10"/>
      <color rgb="FFC00000"/>
      <name val="Arial Cyr"/>
      <charset val="204"/>
    </font>
    <font>
      <b/>
      <sz val="19"/>
      <color rgb="FFC00000"/>
      <name val="Times New Roman Tajik 1.0"/>
      <family val="1"/>
      <charset val="204"/>
    </font>
    <font>
      <b/>
      <sz val="22"/>
      <color rgb="FFC00000"/>
      <name val="Palatino Linotype"/>
      <family val="1"/>
      <charset val="204"/>
    </font>
    <font>
      <b/>
      <sz val="19"/>
      <color rgb="FFC00000"/>
      <name val="Times New Roman"/>
      <family val="1"/>
      <charset val="204"/>
    </font>
    <font>
      <b/>
      <sz val="18"/>
      <name val="Times New Roman Tajik 1.0"/>
      <charset val="204"/>
    </font>
    <font>
      <b/>
      <u/>
      <sz val="19"/>
      <name val="Times New Roman Tajik 1.0"/>
      <charset val="204"/>
    </font>
    <font>
      <sz val="22"/>
      <name val="Times New Roman"/>
      <family val="1"/>
      <charset val="204"/>
    </font>
    <font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1">
      <alignment horizontal="center" vertical="center" wrapText="1"/>
    </xf>
    <xf numFmtId="9" fontId="15" fillId="0" borderId="0" applyFont="0" applyFill="0" applyBorder="0" applyAlignment="0" applyProtection="0"/>
  </cellStyleXfs>
  <cellXfs count="169">
    <xf numFmtId="0" fontId="0" fillId="0" borderId="0" xfId="0"/>
    <xf numFmtId="0" fontId="2" fillId="0" borderId="0" xfId="0" applyFont="1"/>
    <xf numFmtId="0" fontId="0" fillId="0" borderId="0" xfId="0" applyFill="1"/>
    <xf numFmtId="0" fontId="3" fillId="0" borderId="0" xfId="0" applyFont="1" applyFill="1"/>
    <xf numFmtId="0" fontId="5" fillId="0" borderId="0" xfId="0" applyFont="1" applyFill="1"/>
    <xf numFmtId="0" fontId="6" fillId="0" borderId="0" xfId="0" applyFont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Border="1" applyAlignment="1">
      <alignment wrapText="1"/>
    </xf>
    <xf numFmtId="0" fontId="6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5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Fill="1" applyBorder="1" applyAlignment="1">
      <alignment horizontal="center"/>
    </xf>
    <xf numFmtId="0" fontId="8" fillId="0" borderId="1" xfId="0" applyFont="1" applyFill="1" applyBorder="1" applyAlignment="1">
      <alignment wrapText="1"/>
    </xf>
    <xf numFmtId="0" fontId="9" fillId="0" borderId="0" xfId="0" applyFont="1"/>
    <xf numFmtId="0" fontId="10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/>
    <xf numFmtId="0" fontId="10" fillId="0" borderId="3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0" fillId="0" borderId="3" xfId="0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11" fillId="0" borderId="6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0" fontId="14" fillId="0" borderId="1" xfId="0" applyFont="1" applyFill="1" applyBorder="1" applyAlignment="1">
      <alignment horizontal="center" vertical="center" wrapText="1"/>
    </xf>
    <xf numFmtId="0" fontId="0" fillId="0" borderId="10" xfId="0" applyBorder="1"/>
    <xf numFmtId="0" fontId="10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7" fillId="2" borderId="2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/>
    </xf>
    <xf numFmtId="0" fontId="17" fillId="2" borderId="12" xfId="0" applyFont="1" applyFill="1" applyBorder="1" applyAlignment="1">
      <alignment horizontal="center"/>
    </xf>
    <xf numFmtId="9" fontId="19" fillId="0" borderId="1" xfId="2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7" fillId="0" borderId="2" xfId="0" applyFont="1" applyFill="1" applyBorder="1" applyAlignment="1">
      <alignment horizontal="center"/>
    </xf>
    <xf numFmtId="0" fontId="17" fillId="0" borderId="12" xfId="0" applyFont="1" applyFill="1" applyBorder="1" applyAlignment="1">
      <alignment horizontal="center"/>
    </xf>
    <xf numFmtId="0" fontId="21" fillId="0" borderId="1" xfId="0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wrapText="1"/>
    </xf>
    <xf numFmtId="0" fontId="11" fillId="0" borderId="2" xfId="0" applyFont="1" applyBorder="1" applyAlignment="1">
      <alignment horizontal="right" vertical="center"/>
    </xf>
    <xf numFmtId="0" fontId="10" fillId="0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0" fillId="0" borderId="0" xfId="0"/>
    <xf numFmtId="0" fontId="3" fillId="0" borderId="0" xfId="0" applyFont="1"/>
    <xf numFmtId="0" fontId="10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24" fillId="0" borderId="0" xfId="0" applyFont="1" applyBorder="1" applyAlignment="1">
      <alignment horizontal="left" vertical="center"/>
    </xf>
    <xf numFmtId="0" fontId="10" fillId="2" borderId="3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0" fontId="17" fillId="2" borderId="4" xfId="0" applyFont="1" applyFill="1" applyBorder="1" applyAlignment="1">
      <alignment horizontal="center" vertical="center"/>
    </xf>
    <xf numFmtId="0" fontId="18" fillId="2" borderId="5" xfId="0" applyFont="1" applyFill="1" applyBorder="1"/>
    <xf numFmtId="0" fontId="10" fillId="0" borderId="2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0" fontId="0" fillId="0" borderId="6" xfId="0" applyBorder="1"/>
    <xf numFmtId="0" fontId="10" fillId="0" borderId="4" xfId="0" applyFont="1" applyFill="1" applyBorder="1" applyAlignment="1">
      <alignment horizontal="center" vertical="center" wrapText="1"/>
    </xf>
    <xf numFmtId="0" fontId="0" fillId="0" borderId="5" xfId="0" applyBorder="1"/>
    <xf numFmtId="0" fontId="8" fillId="0" borderId="7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9" fontId="19" fillId="0" borderId="4" xfId="2" applyFont="1" applyFill="1" applyBorder="1" applyAlignment="1">
      <alignment horizontal="center" vertical="center" wrapText="1"/>
    </xf>
    <xf numFmtId="9" fontId="18" fillId="0" borderId="5" xfId="2" applyFont="1" applyBorder="1" applyAlignment="1">
      <alignment horizontal="center" vertical="center"/>
    </xf>
    <xf numFmtId="0" fontId="10" fillId="2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0" fillId="2" borderId="3" xfId="0" applyFill="1" applyBorder="1"/>
    <xf numFmtId="0" fontId="0" fillId="2" borderId="6" xfId="0" applyFill="1" applyBorder="1"/>
    <xf numFmtId="0" fontId="10" fillId="0" borderId="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 wrapText="1"/>
    </xf>
    <xf numFmtId="0" fontId="8" fillId="0" borderId="7" xfId="0" applyFont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3" xfId="0" applyBorder="1"/>
    <xf numFmtId="0" fontId="0" fillId="0" borderId="0" xfId="0"/>
    <xf numFmtId="0" fontId="0" fillId="0" borderId="14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6" xfId="0" applyBorder="1" applyAlignment="1">
      <alignment wrapText="1"/>
    </xf>
    <xf numFmtId="0" fontId="11" fillId="0" borderId="2" xfId="0" applyFont="1" applyBorder="1" applyAlignment="1">
      <alignment horizontal="center" wrapText="1"/>
    </xf>
    <xf numFmtId="0" fontId="11" fillId="0" borderId="6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0" fontId="11" fillId="0" borderId="4" xfId="0" applyFont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8" fillId="0" borderId="5" xfId="0" applyFont="1" applyBorder="1"/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8" fillId="2" borderId="3" xfId="0" applyFont="1" applyFill="1" applyBorder="1"/>
    <xf numFmtId="0" fontId="18" fillId="2" borderId="6" xfId="0" applyFont="1" applyFill="1" applyBorder="1"/>
    <xf numFmtId="0" fontId="8" fillId="0" borderId="7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0" fillId="0" borderId="15" xfId="0" applyBorder="1"/>
    <xf numFmtId="0" fontId="8" fillId="0" borderId="0" xfId="0" applyFont="1" applyBorder="1" applyAlignment="1">
      <alignment horizontal="center"/>
    </xf>
    <xf numFmtId="0" fontId="8" fillId="0" borderId="2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0" fillId="0" borderId="5" xfId="0" applyBorder="1" applyAlignment="1">
      <alignment wrapText="1"/>
    </xf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8" fillId="0" borderId="2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5" xfId="0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/>
    </xf>
    <xf numFmtId="0" fontId="11" fillId="0" borderId="1" xfId="1" applyFont="1" applyAlignment="1">
      <alignment horizontal="center" wrapText="1"/>
    </xf>
    <xf numFmtId="0" fontId="13" fillId="0" borderId="2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</cellXfs>
  <cellStyles count="3">
    <cellStyle name="Обычный" xfId="0" builtinId="0"/>
    <cellStyle name="Процентный" xfId="2" builtinId="5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7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Лист1!$B$51:$B$70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Лист1!$C$51:$C$70</c:f>
              <c:numCache>
                <c:formatCode>General</c:formatCode>
                <c:ptCount val="20"/>
                <c:pt idx="18">
                  <c:v>0</c:v>
                </c:pt>
                <c:pt idx="19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Лист1!$D$51:$D$70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Лист1!$E$51:$E$70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0.70870870870870872</c:v>
                </c:pt>
                <c:pt idx="4" formatCode="0%">
                  <c:v>0.58941027266962587</c:v>
                </c:pt>
                <c:pt idx="6" formatCode="0%">
                  <c:v>0.97507537688442214</c:v>
                </c:pt>
                <c:pt idx="8" formatCode="0%">
                  <c:v>1.024390243902439</c:v>
                </c:pt>
                <c:pt idx="10" formatCode="0%">
                  <c:v>1.103448275862069</c:v>
                </c:pt>
                <c:pt idx="12" formatCode="0%">
                  <c:v>0.88824705620973121</c:v>
                </c:pt>
                <c:pt idx="14" formatCode="0%">
                  <c:v>0.87545193534666099</c:v>
                </c:pt>
                <c:pt idx="15" formatCode="0%">
                  <c:v>0.34621948285116699</c:v>
                </c:pt>
                <c:pt idx="17" formatCode="0%">
                  <c:v>0.41090686951464006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Лист1!$F$51:$F$70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Лист1!$G$51:$G$70</c:f>
              <c:numCache>
                <c:formatCode>General</c:formatCode>
                <c:ptCount val="20"/>
                <c:pt idx="0" formatCode="m/d/yyyy">
                  <c:v>43233</c:v>
                </c:pt>
                <c:pt idx="1">
                  <c:v>0</c:v>
                </c:pt>
                <c:pt idx="2">
                  <c:v>11322</c:v>
                </c:pt>
                <c:pt idx="4">
                  <c:v>3154</c:v>
                </c:pt>
                <c:pt idx="6">
                  <c:v>9950</c:v>
                </c:pt>
                <c:pt idx="8">
                  <c:v>3034</c:v>
                </c:pt>
                <c:pt idx="10">
                  <c:v>5655</c:v>
                </c:pt>
                <c:pt idx="12">
                  <c:v>4501</c:v>
                </c:pt>
                <c:pt idx="14">
                  <c:v>37616</c:v>
                </c:pt>
                <c:pt idx="15">
                  <c:v>270135</c:v>
                </c:pt>
                <c:pt idx="17">
                  <c:v>307751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Лист1!$H$51:$H$70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4</c:v>
                </c:pt>
                <c:pt idx="5">
                  <c:v>7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283</c:v>
                </c:pt>
                <c:pt idx="16">
                  <c:v>315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Лист1!$I$51:$I$70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876</c:v>
                </c:pt>
                <c:pt idx="5">
                  <c:v>931</c:v>
                </c:pt>
                <c:pt idx="6">
                  <c:v>0</c:v>
                </c:pt>
                <c:pt idx="7">
                  <c:v>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29570</c:v>
                </c:pt>
                <c:pt idx="16">
                  <c:v>31389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Лист1!$J$51:$J$70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Лист1!$K$51:$K$70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Лист1!$L$51:$L$70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Лист1!$M$51:$M$70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Лист1!$N$51:$N$70</c:f>
              <c:numCache>
                <c:formatCode>General</c:formatCode>
                <c:ptCount val="20"/>
                <c:pt idx="1">
                  <c:v>0</c:v>
                </c:pt>
                <c:pt idx="2">
                  <c:v>4080</c:v>
                </c:pt>
                <c:pt idx="3">
                  <c:v>3944</c:v>
                </c:pt>
                <c:pt idx="4">
                  <c:v>32</c:v>
                </c:pt>
                <c:pt idx="5">
                  <c:v>20</c:v>
                </c:pt>
                <c:pt idx="6">
                  <c:v>4935</c:v>
                </c:pt>
                <c:pt idx="7">
                  <c:v>4762</c:v>
                </c:pt>
                <c:pt idx="8">
                  <c:v>1462</c:v>
                </c:pt>
                <c:pt idx="9">
                  <c:v>1646</c:v>
                </c:pt>
                <c:pt idx="10">
                  <c:v>2974</c:v>
                </c:pt>
                <c:pt idx="11">
                  <c:v>3266</c:v>
                </c:pt>
                <c:pt idx="12">
                  <c:v>2089</c:v>
                </c:pt>
                <c:pt idx="13">
                  <c:v>1909</c:v>
                </c:pt>
                <c:pt idx="15">
                  <c:v>15758</c:v>
                </c:pt>
                <c:pt idx="16">
                  <c:v>16809</c:v>
                </c:pt>
                <c:pt idx="17">
                  <c:v>0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Лист1!$O$51:$O$70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34</c:v>
                </c:pt>
                <c:pt idx="3">
                  <c:v>49</c:v>
                </c:pt>
                <c:pt idx="4">
                  <c:v>4</c:v>
                </c:pt>
                <c:pt idx="5">
                  <c:v>8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7</c:v>
                </c:pt>
                <c:pt idx="11">
                  <c:v>16</c:v>
                </c:pt>
                <c:pt idx="12">
                  <c:v>9</c:v>
                </c:pt>
                <c:pt idx="13">
                  <c:v>9</c:v>
                </c:pt>
                <c:pt idx="15">
                  <c:v>435</c:v>
                </c:pt>
                <c:pt idx="16">
                  <c:v>485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Лист1!$P$51:$P$70</c:f>
              <c:numCache>
                <c:formatCode>General</c:formatCode>
                <c:ptCount val="20"/>
                <c:pt idx="1">
                  <c:v>0</c:v>
                </c:pt>
                <c:pt idx="2">
                  <c:v>83</c:v>
                </c:pt>
                <c:pt idx="4">
                  <c:v>12</c:v>
                </c:pt>
                <c:pt idx="6">
                  <c:v>0</c:v>
                </c:pt>
                <c:pt idx="8">
                  <c:v>0</c:v>
                </c:pt>
                <c:pt idx="10">
                  <c:v>23</c:v>
                </c:pt>
                <c:pt idx="12">
                  <c:v>18</c:v>
                </c:pt>
                <c:pt idx="15">
                  <c:v>920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Лист1!$Q$51:$Q$70</c:f>
              <c:numCache>
                <c:formatCode>General</c:formatCode>
                <c:ptCount val="20"/>
                <c:pt idx="1">
                  <c:v>0</c:v>
                </c:pt>
                <c:pt idx="2">
                  <c:v>4080</c:v>
                </c:pt>
                <c:pt idx="3">
                  <c:v>3944</c:v>
                </c:pt>
                <c:pt idx="4">
                  <c:v>908</c:v>
                </c:pt>
                <c:pt idx="5">
                  <c:v>951</c:v>
                </c:pt>
                <c:pt idx="6">
                  <c:v>4935</c:v>
                </c:pt>
                <c:pt idx="7">
                  <c:v>4767</c:v>
                </c:pt>
                <c:pt idx="8">
                  <c:v>1462</c:v>
                </c:pt>
                <c:pt idx="9">
                  <c:v>1646</c:v>
                </c:pt>
                <c:pt idx="10">
                  <c:v>2974</c:v>
                </c:pt>
                <c:pt idx="11">
                  <c:v>3266</c:v>
                </c:pt>
                <c:pt idx="12">
                  <c:v>2089</c:v>
                </c:pt>
                <c:pt idx="13">
                  <c:v>1909</c:v>
                </c:pt>
                <c:pt idx="15">
                  <c:v>45328</c:v>
                </c:pt>
                <c:pt idx="16">
                  <c:v>48198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Лист1!$R$51:$R$70</c:f>
              <c:numCache>
                <c:formatCode>General</c:formatCode>
                <c:ptCount val="20"/>
                <c:pt idx="2">
                  <c:v>8024</c:v>
                </c:pt>
                <c:pt idx="4">
                  <c:v>1859</c:v>
                </c:pt>
                <c:pt idx="6">
                  <c:v>9702</c:v>
                </c:pt>
                <c:pt idx="8">
                  <c:v>3108</c:v>
                </c:pt>
                <c:pt idx="10">
                  <c:v>6240</c:v>
                </c:pt>
                <c:pt idx="12">
                  <c:v>3998</c:v>
                </c:pt>
                <c:pt idx="14">
                  <c:v>32931</c:v>
                </c:pt>
                <c:pt idx="15">
                  <c:v>93526</c:v>
                </c:pt>
                <c:pt idx="17">
                  <c:v>126457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8363456"/>
        <c:axId val="158742608"/>
      </c:barChart>
      <c:catAx>
        <c:axId val="158363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8742608"/>
        <c:crosses val="autoZero"/>
        <c:auto val="1"/>
        <c:lblAlgn val="ctr"/>
        <c:lblOffset val="100"/>
        <c:noMultiLvlLbl val="0"/>
      </c:catAx>
      <c:valAx>
        <c:axId val="158742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83634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Лист1!$B$51:$B$70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Лист1!$C$51:$C$70</c:f>
              <c:numCache>
                <c:formatCode>General</c:formatCode>
                <c:ptCount val="20"/>
                <c:pt idx="18">
                  <c:v>0</c:v>
                </c:pt>
                <c:pt idx="19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Лист1!$D$51:$D$70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Лист1!$E$51:$E$70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0.70870870870870872</c:v>
                </c:pt>
                <c:pt idx="4" formatCode="0%">
                  <c:v>0.58941027266962587</c:v>
                </c:pt>
                <c:pt idx="6" formatCode="0%">
                  <c:v>0.97507537688442214</c:v>
                </c:pt>
                <c:pt idx="8" formatCode="0%">
                  <c:v>1.024390243902439</c:v>
                </c:pt>
                <c:pt idx="10" formatCode="0%">
                  <c:v>1.103448275862069</c:v>
                </c:pt>
                <c:pt idx="12" formatCode="0%">
                  <c:v>0.88824705620973121</c:v>
                </c:pt>
                <c:pt idx="14" formatCode="0%">
                  <c:v>0.87545193534666099</c:v>
                </c:pt>
                <c:pt idx="15" formatCode="0%">
                  <c:v>0.34621948285116699</c:v>
                </c:pt>
                <c:pt idx="17" formatCode="0%">
                  <c:v>0.41090686951464006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Лист1!$F$51:$F$70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Лист1!$G$51:$G$70</c:f>
              <c:numCache>
                <c:formatCode>General</c:formatCode>
                <c:ptCount val="20"/>
                <c:pt idx="0" formatCode="m/d/yyyy">
                  <c:v>43233</c:v>
                </c:pt>
                <c:pt idx="1">
                  <c:v>0</c:v>
                </c:pt>
                <c:pt idx="2">
                  <c:v>11322</c:v>
                </c:pt>
                <c:pt idx="4">
                  <c:v>3154</c:v>
                </c:pt>
                <c:pt idx="6">
                  <c:v>9950</c:v>
                </c:pt>
                <c:pt idx="8">
                  <c:v>3034</c:v>
                </c:pt>
                <c:pt idx="10">
                  <c:v>5655</c:v>
                </c:pt>
                <c:pt idx="12">
                  <c:v>4501</c:v>
                </c:pt>
                <c:pt idx="14">
                  <c:v>37616</c:v>
                </c:pt>
                <c:pt idx="15">
                  <c:v>270135</c:v>
                </c:pt>
                <c:pt idx="17">
                  <c:v>307751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Лист1!$H$51:$H$70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4</c:v>
                </c:pt>
                <c:pt idx="5">
                  <c:v>7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283</c:v>
                </c:pt>
                <c:pt idx="16">
                  <c:v>315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Лист1!$I$51:$I$70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876</c:v>
                </c:pt>
                <c:pt idx="5">
                  <c:v>931</c:v>
                </c:pt>
                <c:pt idx="6">
                  <c:v>0</c:v>
                </c:pt>
                <c:pt idx="7">
                  <c:v>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29570</c:v>
                </c:pt>
                <c:pt idx="16">
                  <c:v>31389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Лист1!$J$51:$J$70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Лист1!$K$51:$K$70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Лист1!$L$51:$L$70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Лист1!$M$51:$M$70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Лист1!$N$51:$N$70</c:f>
              <c:numCache>
                <c:formatCode>General</c:formatCode>
                <c:ptCount val="20"/>
                <c:pt idx="1">
                  <c:v>0</c:v>
                </c:pt>
                <c:pt idx="2">
                  <c:v>4080</c:v>
                </c:pt>
                <c:pt idx="3">
                  <c:v>3944</c:v>
                </c:pt>
                <c:pt idx="4">
                  <c:v>32</c:v>
                </c:pt>
                <c:pt idx="5">
                  <c:v>20</c:v>
                </c:pt>
                <c:pt idx="6">
                  <c:v>4935</c:v>
                </c:pt>
                <c:pt idx="7">
                  <c:v>4762</c:v>
                </c:pt>
                <c:pt idx="8">
                  <c:v>1462</c:v>
                </c:pt>
                <c:pt idx="9">
                  <c:v>1646</c:v>
                </c:pt>
                <c:pt idx="10">
                  <c:v>2974</c:v>
                </c:pt>
                <c:pt idx="11">
                  <c:v>3266</c:v>
                </c:pt>
                <c:pt idx="12">
                  <c:v>2089</c:v>
                </c:pt>
                <c:pt idx="13">
                  <c:v>1909</c:v>
                </c:pt>
                <c:pt idx="15">
                  <c:v>15758</c:v>
                </c:pt>
                <c:pt idx="16">
                  <c:v>16809</c:v>
                </c:pt>
                <c:pt idx="17">
                  <c:v>0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Лист1!$O$51:$O$70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34</c:v>
                </c:pt>
                <c:pt idx="3">
                  <c:v>49</c:v>
                </c:pt>
                <c:pt idx="4">
                  <c:v>4</c:v>
                </c:pt>
                <c:pt idx="5">
                  <c:v>8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7</c:v>
                </c:pt>
                <c:pt idx="11">
                  <c:v>16</c:v>
                </c:pt>
                <c:pt idx="12">
                  <c:v>9</c:v>
                </c:pt>
                <c:pt idx="13">
                  <c:v>9</c:v>
                </c:pt>
                <c:pt idx="15">
                  <c:v>435</c:v>
                </c:pt>
                <c:pt idx="16">
                  <c:v>485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Лист1!$P$51:$P$70</c:f>
              <c:numCache>
                <c:formatCode>General</c:formatCode>
                <c:ptCount val="20"/>
                <c:pt idx="1">
                  <c:v>0</c:v>
                </c:pt>
                <c:pt idx="2">
                  <c:v>83</c:v>
                </c:pt>
                <c:pt idx="4">
                  <c:v>12</c:v>
                </c:pt>
                <c:pt idx="6">
                  <c:v>0</c:v>
                </c:pt>
                <c:pt idx="8">
                  <c:v>0</c:v>
                </c:pt>
                <c:pt idx="10">
                  <c:v>23</c:v>
                </c:pt>
                <c:pt idx="12">
                  <c:v>18</c:v>
                </c:pt>
                <c:pt idx="15">
                  <c:v>920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Лист1!$Q$51:$Q$70</c:f>
              <c:numCache>
                <c:formatCode>General</c:formatCode>
                <c:ptCount val="20"/>
                <c:pt idx="1">
                  <c:v>0</c:v>
                </c:pt>
                <c:pt idx="2">
                  <c:v>4080</c:v>
                </c:pt>
                <c:pt idx="3">
                  <c:v>3944</c:v>
                </c:pt>
                <c:pt idx="4">
                  <c:v>908</c:v>
                </c:pt>
                <c:pt idx="5">
                  <c:v>951</c:v>
                </c:pt>
                <c:pt idx="6">
                  <c:v>4935</c:v>
                </c:pt>
                <c:pt idx="7">
                  <c:v>4767</c:v>
                </c:pt>
                <c:pt idx="8">
                  <c:v>1462</c:v>
                </c:pt>
                <c:pt idx="9">
                  <c:v>1646</c:v>
                </c:pt>
                <c:pt idx="10">
                  <c:v>2974</c:v>
                </c:pt>
                <c:pt idx="11">
                  <c:v>3266</c:v>
                </c:pt>
                <c:pt idx="12">
                  <c:v>2089</c:v>
                </c:pt>
                <c:pt idx="13">
                  <c:v>1909</c:v>
                </c:pt>
                <c:pt idx="15">
                  <c:v>45328</c:v>
                </c:pt>
                <c:pt idx="16">
                  <c:v>48198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Лист1!$R$51:$R$70</c:f>
              <c:numCache>
                <c:formatCode>General</c:formatCode>
                <c:ptCount val="20"/>
                <c:pt idx="2">
                  <c:v>8024</c:v>
                </c:pt>
                <c:pt idx="4">
                  <c:v>1859</c:v>
                </c:pt>
                <c:pt idx="6">
                  <c:v>9702</c:v>
                </c:pt>
                <c:pt idx="8">
                  <c:v>3108</c:v>
                </c:pt>
                <c:pt idx="10">
                  <c:v>6240</c:v>
                </c:pt>
                <c:pt idx="12">
                  <c:v>3998</c:v>
                </c:pt>
                <c:pt idx="14">
                  <c:v>32931</c:v>
                </c:pt>
                <c:pt idx="15">
                  <c:v>93526</c:v>
                </c:pt>
                <c:pt idx="17">
                  <c:v>126457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8569216"/>
        <c:axId val="158568824"/>
      </c:barChart>
      <c:catAx>
        <c:axId val="158569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8568824"/>
        <c:crosses val="autoZero"/>
        <c:auto val="1"/>
        <c:lblAlgn val="ctr"/>
        <c:lblOffset val="100"/>
        <c:noMultiLvlLbl val="0"/>
      </c:catAx>
      <c:valAx>
        <c:axId val="158568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85692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4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74276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74276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34"/>
  <sheetViews>
    <sheetView showGridLines="0" tabSelected="1" view="pageBreakPreview" zoomScale="70" zoomScaleSheetLayoutView="70" workbookViewId="0">
      <selection activeCell="D22" sqref="D22:E22"/>
    </sheetView>
  </sheetViews>
  <sheetFormatPr defaultRowHeight="12.75"/>
  <cols>
    <col min="1" max="1" width="6.140625" customWidth="1"/>
    <col min="2" max="2" width="49.5703125" customWidth="1"/>
    <col min="3" max="3" width="39" customWidth="1"/>
    <col min="4" max="4" width="47.7109375" customWidth="1"/>
    <col min="5" max="5" width="30.85546875" customWidth="1"/>
    <col min="6" max="6" width="44.7109375" customWidth="1"/>
    <col min="7" max="7" width="18.85546875" customWidth="1"/>
    <col min="8" max="9" width="15.85546875" customWidth="1"/>
    <col min="10" max="10" width="0.42578125" hidden="1" customWidth="1"/>
    <col min="11" max="11" width="2.140625" hidden="1" customWidth="1"/>
    <col min="12" max="12" width="1.85546875" hidden="1" customWidth="1"/>
    <col min="13" max="13" width="26.140625" customWidth="1"/>
    <col min="14" max="14" width="17.7109375" customWidth="1"/>
    <col min="15" max="15" width="18.42578125" customWidth="1"/>
    <col min="16" max="16" width="12" customWidth="1"/>
    <col min="17" max="17" width="19.28515625" customWidth="1"/>
    <col min="18" max="18" width="16.42578125" customWidth="1"/>
    <col min="19" max="33" width="9.140625" hidden="1" customWidth="1"/>
    <col min="34" max="34" width="2.7109375" customWidth="1"/>
  </cols>
  <sheetData>
    <row r="1" spans="1:21" ht="22.5" customHeight="1">
      <c r="A1" s="137" t="s">
        <v>5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</row>
    <row r="2" spans="1:21" ht="27" customHeight="1">
      <c r="A2" s="145" t="s">
        <v>137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145"/>
      <c r="R2" s="145"/>
    </row>
    <row r="3" spans="1:21" ht="23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</row>
    <row r="4" spans="1:21" ht="12.75" customHeight="1">
      <c r="A4" s="151" t="s">
        <v>32</v>
      </c>
      <c r="B4" s="151" t="s">
        <v>57</v>
      </c>
      <c r="C4" s="151" t="s">
        <v>56</v>
      </c>
      <c r="D4" s="110" t="s">
        <v>55</v>
      </c>
      <c r="E4" s="127"/>
      <c r="F4" s="110" t="s">
        <v>37</v>
      </c>
      <c r="G4" s="111"/>
      <c r="H4" s="111"/>
      <c r="I4" s="111"/>
      <c r="J4" s="111"/>
      <c r="K4" s="111"/>
      <c r="L4" s="111"/>
      <c r="M4" s="111"/>
      <c r="N4" s="111"/>
      <c r="O4" s="111"/>
      <c r="P4" s="111"/>
      <c r="Q4" s="111"/>
      <c r="R4" s="112"/>
    </row>
    <row r="5" spans="1:21" ht="15.75" customHeight="1">
      <c r="A5" s="152"/>
      <c r="B5" s="152"/>
      <c r="C5" s="152"/>
      <c r="D5" s="158"/>
      <c r="E5" s="159"/>
      <c r="F5" s="113"/>
      <c r="G5" s="114"/>
      <c r="H5" s="114"/>
      <c r="I5" s="114"/>
      <c r="J5" s="114"/>
      <c r="K5" s="114"/>
      <c r="L5" s="114"/>
      <c r="M5" s="114"/>
      <c r="N5" s="114"/>
      <c r="O5" s="114"/>
      <c r="P5" s="114"/>
      <c r="Q5" s="114"/>
      <c r="R5" s="115"/>
    </row>
    <row r="6" spans="1:21" ht="10.5" customHeight="1">
      <c r="A6" s="152"/>
      <c r="B6" s="152"/>
      <c r="C6" s="152"/>
      <c r="D6" s="158"/>
      <c r="E6" s="159"/>
      <c r="F6" s="116"/>
      <c r="G6" s="117"/>
      <c r="H6" s="117"/>
      <c r="I6" s="117"/>
      <c r="J6" s="117"/>
      <c r="K6" s="117"/>
      <c r="L6" s="117"/>
      <c r="M6" s="117"/>
      <c r="N6" s="117"/>
      <c r="O6" s="117"/>
      <c r="P6" s="117"/>
      <c r="Q6" s="117"/>
      <c r="R6" s="118"/>
    </row>
    <row r="7" spans="1:21" ht="33.75" customHeight="1">
      <c r="A7" s="152"/>
      <c r="B7" s="152"/>
      <c r="C7" s="152"/>
      <c r="D7" s="158"/>
      <c r="E7" s="159"/>
      <c r="F7" s="110" t="s">
        <v>54</v>
      </c>
      <c r="G7" s="126"/>
      <c r="H7" s="126"/>
      <c r="I7" s="126"/>
      <c r="J7" s="126"/>
      <c r="K7" s="126"/>
      <c r="L7" s="126"/>
      <c r="M7" s="127"/>
      <c r="N7" s="120" t="s">
        <v>72</v>
      </c>
      <c r="O7" s="90"/>
      <c r="P7" s="90"/>
      <c r="Q7" s="90"/>
      <c r="R7" s="91"/>
      <c r="S7" s="1"/>
      <c r="T7" s="1"/>
      <c r="U7" s="1"/>
    </row>
    <row r="8" spans="1:21" ht="54" customHeight="1">
      <c r="A8" s="153"/>
      <c r="B8" s="153"/>
      <c r="C8" s="153"/>
      <c r="D8" s="128"/>
      <c r="E8" s="130"/>
      <c r="F8" s="128"/>
      <c r="G8" s="129"/>
      <c r="H8" s="129"/>
      <c r="I8" s="129"/>
      <c r="J8" s="129"/>
      <c r="K8" s="129"/>
      <c r="L8" s="129"/>
      <c r="M8" s="130"/>
      <c r="N8" s="120" t="s">
        <v>73</v>
      </c>
      <c r="O8" s="121"/>
      <c r="P8" s="122"/>
      <c r="Q8" s="154" t="s">
        <v>58</v>
      </c>
      <c r="R8" s="155"/>
      <c r="S8" s="1"/>
      <c r="T8" s="1"/>
      <c r="U8" s="1"/>
    </row>
    <row r="9" spans="1:21" ht="29.25" customHeight="1">
      <c r="A9" s="9">
        <v>1</v>
      </c>
      <c r="B9" s="9">
        <v>2</v>
      </c>
      <c r="C9" s="9">
        <v>3</v>
      </c>
      <c r="D9" s="125">
        <v>4</v>
      </c>
      <c r="E9" s="91"/>
      <c r="F9" s="125">
        <v>5</v>
      </c>
      <c r="G9" s="90"/>
      <c r="H9" s="90"/>
      <c r="I9" s="90"/>
      <c r="J9" s="90"/>
      <c r="K9" s="90"/>
      <c r="L9" s="90"/>
      <c r="M9" s="91"/>
      <c r="N9" s="125">
        <v>6</v>
      </c>
      <c r="O9" s="121"/>
      <c r="P9" s="122"/>
      <c r="Q9" s="156">
        <v>7</v>
      </c>
      <c r="R9" s="157"/>
    </row>
    <row r="10" spans="1:21" s="2" customFormat="1" ht="28.5" customHeight="1">
      <c r="A10" s="119" t="s">
        <v>29</v>
      </c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1"/>
    </row>
    <row r="11" spans="1:21" s="4" customFormat="1" ht="42.75" customHeight="1">
      <c r="A11" s="30">
        <v>1</v>
      </c>
      <c r="B11" s="30" t="s">
        <v>6</v>
      </c>
      <c r="C11" s="30" t="s">
        <v>22</v>
      </c>
      <c r="D11" s="87" t="s">
        <v>135</v>
      </c>
      <c r="E11" s="88"/>
      <c r="F11" s="87" t="s">
        <v>98</v>
      </c>
      <c r="G11" s="90"/>
      <c r="H11" s="90"/>
      <c r="I11" s="90"/>
      <c r="J11" s="90"/>
      <c r="K11" s="90"/>
      <c r="L11" s="90"/>
      <c r="M11" s="91"/>
      <c r="N11" s="87">
        <v>4</v>
      </c>
      <c r="O11" s="121"/>
      <c r="P11" s="122"/>
      <c r="Q11" s="42">
        <v>1</v>
      </c>
      <c r="R11" s="43"/>
    </row>
    <row r="12" spans="1:21" s="4" customFormat="1" ht="45" customHeight="1">
      <c r="A12" s="30">
        <v>2</v>
      </c>
      <c r="B12" s="30" t="s">
        <v>12</v>
      </c>
      <c r="C12" s="30" t="s">
        <v>22</v>
      </c>
      <c r="D12" s="87" t="s">
        <v>135</v>
      </c>
      <c r="E12" s="88"/>
      <c r="F12" s="87" t="s">
        <v>99</v>
      </c>
      <c r="G12" s="90"/>
      <c r="H12" s="90"/>
      <c r="I12" s="90"/>
      <c r="J12" s="90"/>
      <c r="K12" s="90"/>
      <c r="L12" s="90"/>
      <c r="M12" s="91"/>
      <c r="N12" s="87">
        <v>3</v>
      </c>
      <c r="O12" s="121"/>
      <c r="P12" s="122"/>
      <c r="Q12" s="42">
        <v>2</v>
      </c>
      <c r="R12" s="43"/>
    </row>
    <row r="13" spans="1:21" s="4" customFormat="1" ht="45" customHeight="1">
      <c r="A13" s="30">
        <v>3</v>
      </c>
      <c r="B13" s="31" t="s">
        <v>36</v>
      </c>
      <c r="C13" s="30" t="s">
        <v>43</v>
      </c>
      <c r="D13" s="87" t="s">
        <v>135</v>
      </c>
      <c r="E13" s="88"/>
      <c r="F13" s="87" t="s">
        <v>100</v>
      </c>
      <c r="G13" s="90"/>
      <c r="H13" s="90"/>
      <c r="I13" s="90"/>
      <c r="J13" s="90"/>
      <c r="K13" s="90"/>
      <c r="L13" s="90"/>
      <c r="M13" s="91"/>
      <c r="N13" s="87">
        <v>4</v>
      </c>
      <c r="O13" s="121"/>
      <c r="P13" s="122"/>
      <c r="Q13" s="42">
        <v>1</v>
      </c>
      <c r="R13" s="43"/>
    </row>
    <row r="14" spans="1:21" s="4" customFormat="1" ht="46.5" customHeight="1">
      <c r="A14" s="10">
        <v>4</v>
      </c>
      <c r="B14" s="47" t="s">
        <v>112</v>
      </c>
      <c r="C14" s="30" t="s">
        <v>19</v>
      </c>
      <c r="D14" s="87" t="s">
        <v>140</v>
      </c>
      <c r="E14" s="88"/>
      <c r="F14" s="87" t="s">
        <v>101</v>
      </c>
      <c r="G14" s="90"/>
      <c r="H14" s="90"/>
      <c r="I14" s="90"/>
      <c r="J14" s="90"/>
      <c r="K14" s="90"/>
      <c r="L14" s="90"/>
      <c r="M14" s="91"/>
      <c r="N14" s="87">
        <v>5</v>
      </c>
      <c r="O14" s="121"/>
      <c r="P14" s="122"/>
      <c r="Q14" s="42">
        <v>1</v>
      </c>
      <c r="R14" s="43"/>
    </row>
    <row r="15" spans="1:21" s="4" customFormat="1" ht="45.75" customHeight="1">
      <c r="A15" s="30">
        <v>5</v>
      </c>
      <c r="B15" s="30" t="s">
        <v>113</v>
      </c>
      <c r="C15" s="30" t="s">
        <v>0</v>
      </c>
      <c r="D15" s="87" t="s">
        <v>135</v>
      </c>
      <c r="E15" s="88"/>
      <c r="F15" s="87" t="s">
        <v>102</v>
      </c>
      <c r="G15" s="90"/>
      <c r="H15" s="90"/>
      <c r="I15" s="90"/>
      <c r="J15" s="90"/>
      <c r="K15" s="90"/>
      <c r="L15" s="90"/>
      <c r="M15" s="91"/>
      <c r="N15" s="87">
        <v>3</v>
      </c>
      <c r="O15" s="121"/>
      <c r="P15" s="122"/>
      <c r="Q15" s="42">
        <v>1</v>
      </c>
      <c r="R15" s="43"/>
    </row>
    <row r="16" spans="1:21" s="4" customFormat="1" ht="48" customHeight="1">
      <c r="A16" s="30">
        <v>6</v>
      </c>
      <c r="B16" s="143" t="s">
        <v>42</v>
      </c>
      <c r="C16" s="30" t="s">
        <v>18</v>
      </c>
      <c r="D16" s="87" t="s">
        <v>135</v>
      </c>
      <c r="E16" s="88"/>
      <c r="F16" s="87" t="s">
        <v>79</v>
      </c>
      <c r="G16" s="90"/>
      <c r="H16" s="90"/>
      <c r="I16" s="90"/>
      <c r="J16" s="90"/>
      <c r="K16" s="90"/>
      <c r="L16" s="90"/>
      <c r="M16" s="91"/>
      <c r="N16" s="87">
        <v>4</v>
      </c>
      <c r="O16" s="121"/>
      <c r="P16" s="122"/>
      <c r="Q16" s="42">
        <v>1</v>
      </c>
      <c r="R16" s="43"/>
    </row>
    <row r="17" spans="1:28" s="4" customFormat="1" ht="48.75" customHeight="1">
      <c r="A17" s="29">
        <v>7</v>
      </c>
      <c r="B17" s="93"/>
      <c r="C17" s="30" t="s">
        <v>17</v>
      </c>
      <c r="D17" s="87" t="s">
        <v>135</v>
      </c>
      <c r="E17" s="88"/>
      <c r="F17" s="87" t="s">
        <v>80</v>
      </c>
      <c r="G17" s="90"/>
      <c r="H17" s="90"/>
      <c r="I17" s="90"/>
      <c r="J17" s="90"/>
      <c r="K17" s="90"/>
      <c r="L17" s="90"/>
      <c r="M17" s="91"/>
      <c r="N17" s="87">
        <v>3</v>
      </c>
      <c r="O17" s="121"/>
      <c r="P17" s="122"/>
      <c r="Q17" s="42">
        <v>1</v>
      </c>
      <c r="R17" s="43"/>
    </row>
    <row r="18" spans="1:28" s="4" customFormat="1" ht="47.25" customHeight="1">
      <c r="A18" s="30">
        <v>8</v>
      </c>
      <c r="B18" s="30" t="s">
        <v>71</v>
      </c>
      <c r="C18" s="30" t="s">
        <v>17</v>
      </c>
      <c r="D18" s="87" t="s">
        <v>135</v>
      </c>
      <c r="E18" s="88"/>
      <c r="F18" s="87" t="s">
        <v>81</v>
      </c>
      <c r="G18" s="90"/>
      <c r="H18" s="90"/>
      <c r="I18" s="90"/>
      <c r="J18" s="90"/>
      <c r="K18" s="90"/>
      <c r="L18" s="90"/>
      <c r="M18" s="91"/>
      <c r="N18" s="87">
        <v>4</v>
      </c>
      <c r="O18" s="121"/>
      <c r="P18" s="122"/>
      <c r="Q18" s="42">
        <v>1</v>
      </c>
      <c r="R18" s="43"/>
    </row>
    <row r="19" spans="1:28" s="4" customFormat="1" ht="59.25" customHeight="1">
      <c r="A19" s="30">
        <v>9</v>
      </c>
      <c r="B19" s="30" t="s">
        <v>38</v>
      </c>
      <c r="C19" s="30" t="s">
        <v>0</v>
      </c>
      <c r="D19" s="87" t="s">
        <v>135</v>
      </c>
      <c r="E19" s="88"/>
      <c r="F19" s="87" t="s">
        <v>82</v>
      </c>
      <c r="G19" s="90"/>
      <c r="H19" s="90"/>
      <c r="I19" s="90"/>
      <c r="J19" s="90"/>
      <c r="K19" s="90"/>
      <c r="L19" s="90"/>
      <c r="M19" s="91"/>
      <c r="N19" s="87">
        <v>14</v>
      </c>
      <c r="O19" s="121"/>
      <c r="P19" s="122"/>
      <c r="Q19" s="72">
        <v>10</v>
      </c>
      <c r="R19" s="43"/>
    </row>
    <row r="20" spans="1:28" s="2" customFormat="1" ht="28.5" customHeight="1">
      <c r="A20" s="119" t="s">
        <v>26</v>
      </c>
      <c r="B20" s="90"/>
      <c r="C20" s="90"/>
      <c r="D20" s="90"/>
      <c r="E20" s="90"/>
      <c r="F20" s="90"/>
      <c r="G20" s="90"/>
      <c r="H20" s="90"/>
      <c r="I20" s="90"/>
      <c r="J20" s="90"/>
      <c r="K20" s="90"/>
      <c r="L20" s="90"/>
      <c r="M20" s="90"/>
      <c r="N20" s="90"/>
      <c r="O20" s="90"/>
      <c r="P20" s="90"/>
      <c r="Q20" s="90"/>
      <c r="R20" s="91"/>
      <c r="S20" s="3"/>
    </row>
    <row r="21" spans="1:28" s="4" customFormat="1" ht="49.5" customHeight="1">
      <c r="A21" s="31">
        <v>10</v>
      </c>
      <c r="B21" s="30" t="s">
        <v>114</v>
      </c>
      <c r="C21" s="31" t="s">
        <v>16</v>
      </c>
      <c r="D21" s="87" t="s">
        <v>135</v>
      </c>
      <c r="E21" s="88"/>
      <c r="F21" s="87" t="s">
        <v>83</v>
      </c>
      <c r="G21" s="90"/>
      <c r="H21" s="90"/>
      <c r="I21" s="90"/>
      <c r="J21" s="90"/>
      <c r="K21" s="90"/>
      <c r="L21" s="90"/>
      <c r="M21" s="91"/>
      <c r="N21" s="87">
        <v>6</v>
      </c>
      <c r="O21" s="121"/>
      <c r="P21" s="122"/>
      <c r="Q21" s="42">
        <v>1</v>
      </c>
      <c r="R21" s="44"/>
    </row>
    <row r="22" spans="1:28" s="4" customFormat="1" ht="48.75" customHeight="1">
      <c r="A22" s="30">
        <v>11</v>
      </c>
      <c r="B22" s="30" t="s">
        <v>114</v>
      </c>
      <c r="C22" s="30" t="s">
        <v>69</v>
      </c>
      <c r="D22" s="87" t="s">
        <v>135</v>
      </c>
      <c r="E22" s="88"/>
      <c r="F22" s="87" t="s">
        <v>103</v>
      </c>
      <c r="G22" s="90"/>
      <c r="H22" s="90"/>
      <c r="I22" s="90"/>
      <c r="J22" s="90"/>
      <c r="K22" s="90"/>
      <c r="L22" s="90"/>
      <c r="M22" s="91"/>
      <c r="N22" s="87">
        <v>8</v>
      </c>
      <c r="O22" s="121"/>
      <c r="P22" s="122"/>
      <c r="Q22" s="42">
        <v>2</v>
      </c>
      <c r="R22" s="44"/>
    </row>
    <row r="23" spans="1:28" s="4" customFormat="1" ht="48" customHeight="1">
      <c r="A23" s="30">
        <v>12</v>
      </c>
      <c r="B23" s="30" t="s">
        <v>53</v>
      </c>
      <c r="C23" s="30" t="s">
        <v>15</v>
      </c>
      <c r="D23" s="87" t="s">
        <v>135</v>
      </c>
      <c r="E23" s="88"/>
      <c r="F23" s="87" t="s">
        <v>104</v>
      </c>
      <c r="G23" s="90"/>
      <c r="H23" s="90"/>
      <c r="I23" s="90"/>
      <c r="J23" s="90"/>
      <c r="K23" s="90"/>
      <c r="L23" s="90"/>
      <c r="M23" s="91"/>
      <c r="N23" s="87">
        <v>4</v>
      </c>
      <c r="O23" s="121"/>
      <c r="P23" s="122"/>
      <c r="Q23" s="42">
        <v>1</v>
      </c>
      <c r="R23" s="44"/>
    </row>
    <row r="24" spans="1:28" s="2" customFormat="1" ht="28.5" customHeight="1">
      <c r="A24" s="119" t="s">
        <v>30</v>
      </c>
      <c r="B24" s="90"/>
      <c r="C24" s="90"/>
      <c r="D24" s="90"/>
      <c r="E24" s="90"/>
      <c r="F24" s="90"/>
      <c r="G24" s="90"/>
      <c r="H24" s="90"/>
      <c r="I24" s="90"/>
      <c r="J24" s="90"/>
      <c r="K24" s="90"/>
      <c r="L24" s="90"/>
      <c r="M24" s="90"/>
      <c r="N24" s="90"/>
      <c r="O24" s="90"/>
      <c r="P24" s="90"/>
      <c r="Q24" s="90"/>
      <c r="R24" s="91"/>
      <c r="S24" s="3"/>
    </row>
    <row r="25" spans="1:28" s="4" customFormat="1" ht="45" customHeight="1">
      <c r="A25" s="30">
        <v>13</v>
      </c>
      <c r="B25" s="30" t="s">
        <v>11</v>
      </c>
      <c r="C25" s="30" t="s">
        <v>122</v>
      </c>
      <c r="D25" s="87" t="s">
        <v>135</v>
      </c>
      <c r="E25" s="88"/>
      <c r="F25" s="87" t="s">
        <v>87</v>
      </c>
      <c r="G25" s="90"/>
      <c r="H25" s="90"/>
      <c r="I25" s="90"/>
      <c r="J25" s="90"/>
      <c r="K25" s="90"/>
      <c r="L25" s="90"/>
      <c r="M25" s="91"/>
      <c r="N25" s="87">
        <v>5</v>
      </c>
      <c r="O25" s="121"/>
      <c r="P25" s="122"/>
      <c r="Q25" s="42">
        <v>1</v>
      </c>
      <c r="R25" s="44"/>
    </row>
    <row r="26" spans="1:28" s="4" customFormat="1" ht="48" customHeight="1">
      <c r="A26" s="30">
        <v>14</v>
      </c>
      <c r="B26" s="30" t="s">
        <v>33</v>
      </c>
      <c r="C26" s="30" t="s">
        <v>14</v>
      </c>
      <c r="D26" s="87" t="s">
        <v>139</v>
      </c>
      <c r="E26" s="88"/>
      <c r="F26" s="87" t="s">
        <v>88</v>
      </c>
      <c r="G26" s="90"/>
      <c r="H26" s="90"/>
      <c r="I26" s="90"/>
      <c r="J26" s="90"/>
      <c r="K26" s="90"/>
      <c r="L26" s="90"/>
      <c r="M26" s="91"/>
      <c r="N26" s="87">
        <v>5</v>
      </c>
      <c r="O26" s="121"/>
      <c r="P26" s="122"/>
      <c r="Q26" s="42">
        <v>1</v>
      </c>
      <c r="R26" s="44"/>
    </row>
    <row r="27" spans="1:28" s="4" customFormat="1" ht="49.5" customHeight="1">
      <c r="A27" s="30">
        <v>15</v>
      </c>
      <c r="B27" s="30" t="s">
        <v>121</v>
      </c>
      <c r="C27" s="30" t="s">
        <v>70</v>
      </c>
      <c r="D27" s="87" t="s">
        <v>136</v>
      </c>
      <c r="E27" s="88"/>
      <c r="F27" s="87" t="s">
        <v>133</v>
      </c>
      <c r="G27" s="90"/>
      <c r="H27" s="90"/>
      <c r="I27" s="90"/>
      <c r="J27" s="90"/>
      <c r="K27" s="90"/>
      <c r="L27" s="90"/>
      <c r="M27" s="91"/>
      <c r="N27" s="87">
        <v>6</v>
      </c>
      <c r="O27" s="121"/>
      <c r="P27" s="122"/>
      <c r="Q27" s="42">
        <v>1</v>
      </c>
      <c r="R27" s="44"/>
    </row>
    <row r="28" spans="1:28" s="2" customFormat="1" ht="28.5" customHeight="1">
      <c r="A28" s="119" t="s">
        <v>120</v>
      </c>
      <c r="B28" s="90"/>
      <c r="C28" s="90"/>
      <c r="D28" s="90"/>
      <c r="E28" s="90"/>
      <c r="F28" s="90"/>
      <c r="G28" s="90"/>
      <c r="H28" s="90"/>
      <c r="I28" s="90"/>
      <c r="J28" s="90"/>
      <c r="K28" s="90"/>
      <c r="L28" s="90"/>
      <c r="M28" s="90"/>
      <c r="N28" s="90"/>
      <c r="O28" s="90"/>
      <c r="P28" s="90"/>
      <c r="Q28" s="90"/>
      <c r="R28" s="91"/>
      <c r="S28" s="3"/>
    </row>
    <row r="29" spans="1:28" s="4" customFormat="1" ht="48.75" customHeight="1">
      <c r="A29" s="30">
        <v>16</v>
      </c>
      <c r="B29" s="30" t="s">
        <v>7</v>
      </c>
      <c r="C29" s="30" t="s">
        <v>119</v>
      </c>
      <c r="D29" s="87" t="s">
        <v>134</v>
      </c>
      <c r="E29" s="88"/>
      <c r="F29" s="87" t="s">
        <v>89</v>
      </c>
      <c r="G29" s="90"/>
      <c r="H29" s="90"/>
      <c r="I29" s="90"/>
      <c r="J29" s="90"/>
      <c r="K29" s="90"/>
      <c r="L29" s="90"/>
      <c r="M29" s="91"/>
      <c r="N29" s="87">
        <v>5</v>
      </c>
      <c r="O29" s="121"/>
      <c r="P29" s="122"/>
      <c r="Q29" s="42">
        <v>1</v>
      </c>
      <c r="R29" s="44"/>
    </row>
    <row r="30" spans="1:28" s="4" customFormat="1" ht="48.75" customHeight="1">
      <c r="A30" s="30">
        <v>17</v>
      </c>
      <c r="B30" s="30" t="s">
        <v>34</v>
      </c>
      <c r="C30" s="30" t="s">
        <v>1</v>
      </c>
      <c r="D30" s="87" t="s">
        <v>134</v>
      </c>
      <c r="E30" s="88"/>
      <c r="F30" s="87" t="s">
        <v>90</v>
      </c>
      <c r="G30" s="90"/>
      <c r="H30" s="90"/>
      <c r="I30" s="90"/>
      <c r="J30" s="90"/>
      <c r="K30" s="90"/>
      <c r="L30" s="90"/>
      <c r="M30" s="91"/>
      <c r="N30" s="87">
        <v>6</v>
      </c>
      <c r="O30" s="121"/>
      <c r="P30" s="122"/>
      <c r="Q30" s="42">
        <v>1</v>
      </c>
      <c r="R30" s="44"/>
      <c r="T30" s="2"/>
      <c r="Z30" s="134"/>
      <c r="AA30" s="135"/>
      <c r="AB30" s="136"/>
    </row>
    <row r="31" spans="1:28" s="4" customFormat="1" ht="48.75" customHeight="1">
      <c r="A31" s="30">
        <v>18</v>
      </c>
      <c r="B31" s="30" t="s">
        <v>12</v>
      </c>
      <c r="C31" s="30" t="s">
        <v>13</v>
      </c>
      <c r="D31" s="87" t="s">
        <v>134</v>
      </c>
      <c r="E31" s="88"/>
      <c r="F31" s="87" t="s">
        <v>91</v>
      </c>
      <c r="G31" s="90"/>
      <c r="H31" s="90"/>
      <c r="I31" s="90"/>
      <c r="J31" s="90"/>
      <c r="K31" s="90"/>
      <c r="L31" s="90"/>
      <c r="M31" s="91"/>
      <c r="N31" s="87">
        <v>8</v>
      </c>
      <c r="O31" s="121"/>
      <c r="P31" s="122"/>
      <c r="Q31" s="42">
        <v>1</v>
      </c>
      <c r="R31" s="44"/>
    </row>
    <row r="32" spans="1:28" s="2" customFormat="1" ht="34.5" customHeight="1">
      <c r="A32" s="12">
        <v>1</v>
      </c>
      <c r="B32" s="12">
        <v>2</v>
      </c>
      <c r="C32" s="12">
        <v>3</v>
      </c>
      <c r="D32" s="160">
        <v>4</v>
      </c>
      <c r="E32" s="91"/>
      <c r="F32" s="160">
        <v>5</v>
      </c>
      <c r="G32" s="90"/>
      <c r="H32" s="90"/>
      <c r="I32" s="90"/>
      <c r="J32" s="90"/>
      <c r="K32" s="90"/>
      <c r="L32" s="90"/>
      <c r="M32" s="91"/>
      <c r="N32" s="160">
        <v>6</v>
      </c>
      <c r="O32" s="121"/>
      <c r="P32" s="122"/>
      <c r="Q32" s="45">
        <v>7</v>
      </c>
      <c r="R32" s="46"/>
      <c r="S32" s="3"/>
    </row>
    <row r="33" spans="1:23" s="2" customFormat="1" ht="28.5" customHeight="1">
      <c r="A33" s="119" t="s">
        <v>27</v>
      </c>
      <c r="B33" s="90"/>
      <c r="C33" s="90"/>
      <c r="D33" s="90"/>
      <c r="E33" s="90"/>
      <c r="F33" s="90"/>
      <c r="G33" s="90"/>
      <c r="H33" s="90"/>
      <c r="I33" s="90"/>
      <c r="J33" s="90"/>
      <c r="K33" s="90"/>
      <c r="L33" s="90"/>
      <c r="M33" s="90"/>
      <c r="N33" s="90"/>
      <c r="O33" s="90"/>
      <c r="P33" s="90"/>
      <c r="Q33" s="90"/>
      <c r="R33" s="91"/>
      <c r="S33" s="3"/>
    </row>
    <row r="34" spans="1:23" s="4" customFormat="1" ht="34.5" customHeight="1">
      <c r="A34" s="36">
        <v>19</v>
      </c>
      <c r="B34" s="71" t="s">
        <v>59</v>
      </c>
      <c r="C34" s="13" t="s">
        <v>23</v>
      </c>
      <c r="D34" s="87" t="s">
        <v>135</v>
      </c>
      <c r="E34" s="88"/>
      <c r="F34" s="87" t="s">
        <v>92</v>
      </c>
      <c r="G34" s="90"/>
      <c r="H34" s="90"/>
      <c r="I34" s="90"/>
      <c r="J34" s="90"/>
      <c r="K34" s="90"/>
      <c r="L34" s="90"/>
      <c r="M34" s="91"/>
      <c r="N34" s="87">
        <v>8</v>
      </c>
      <c r="O34" s="121"/>
      <c r="P34" s="122"/>
      <c r="Q34" s="42">
        <v>4</v>
      </c>
      <c r="R34" s="44"/>
    </row>
    <row r="35" spans="1:23" s="4" customFormat="1" ht="39.75" customHeight="1">
      <c r="A35" s="36">
        <v>20</v>
      </c>
      <c r="B35" s="14"/>
      <c r="C35" s="13" t="s">
        <v>24</v>
      </c>
      <c r="D35" s="87" t="s">
        <v>135</v>
      </c>
      <c r="E35" s="88"/>
      <c r="F35" s="87" t="s">
        <v>110</v>
      </c>
      <c r="G35" s="90"/>
      <c r="H35" s="90"/>
      <c r="I35" s="90"/>
      <c r="J35" s="90"/>
      <c r="K35" s="90"/>
      <c r="L35" s="90"/>
      <c r="M35" s="91"/>
      <c r="N35" s="87">
        <v>7</v>
      </c>
      <c r="O35" s="121"/>
      <c r="P35" s="122"/>
      <c r="Q35" s="42">
        <v>3</v>
      </c>
      <c r="R35" s="44"/>
    </row>
    <row r="36" spans="1:23" s="4" customFormat="1" ht="21" hidden="1" customHeight="1">
      <c r="A36" s="30">
        <v>22</v>
      </c>
      <c r="B36" s="29"/>
      <c r="C36" s="30"/>
      <c r="D36" s="11" t="s">
        <v>39</v>
      </c>
      <c r="E36" s="35"/>
      <c r="F36" s="35"/>
      <c r="G36" s="35"/>
      <c r="H36" s="38"/>
      <c r="I36" s="38"/>
      <c r="J36" s="38"/>
      <c r="K36" s="41"/>
      <c r="L36" s="38"/>
      <c r="M36" s="38"/>
      <c r="N36" s="38"/>
      <c r="O36" s="38"/>
      <c r="P36" s="15"/>
      <c r="Q36" s="15"/>
      <c r="R36" s="16"/>
    </row>
    <row r="37" spans="1:23" s="2" customFormat="1" ht="28.5" customHeight="1">
      <c r="A37" s="119" t="s">
        <v>31</v>
      </c>
      <c r="B37" s="90"/>
      <c r="C37" s="90"/>
      <c r="D37" s="90"/>
      <c r="E37" s="90"/>
      <c r="F37" s="90"/>
      <c r="G37" s="90"/>
      <c r="H37" s="90"/>
      <c r="I37" s="90"/>
      <c r="J37" s="90"/>
      <c r="K37" s="90"/>
      <c r="L37" s="90"/>
      <c r="M37" s="90"/>
      <c r="N37" s="90"/>
      <c r="O37" s="90"/>
      <c r="P37" s="90"/>
      <c r="Q37" s="90"/>
      <c r="R37" s="91"/>
      <c r="S37" s="3"/>
    </row>
    <row r="38" spans="1:23" s="4" customFormat="1" ht="45.75" customHeight="1">
      <c r="A38" s="143">
        <v>21</v>
      </c>
      <c r="B38" s="143" t="s">
        <v>115</v>
      </c>
      <c r="C38" s="30" t="s">
        <v>2</v>
      </c>
      <c r="D38" s="87" t="s">
        <v>135</v>
      </c>
      <c r="E38" s="88"/>
      <c r="F38" s="87" t="s">
        <v>105</v>
      </c>
      <c r="G38" s="90"/>
      <c r="H38" s="90"/>
      <c r="I38" s="90"/>
      <c r="J38" s="90"/>
      <c r="K38" s="90"/>
      <c r="L38" s="90"/>
      <c r="M38" s="91"/>
      <c r="N38" s="87">
        <v>6</v>
      </c>
      <c r="O38" s="121"/>
      <c r="P38" s="122"/>
      <c r="Q38" s="42">
        <v>1</v>
      </c>
      <c r="R38" s="44"/>
    </row>
    <row r="39" spans="1:23" s="4" customFormat="1" ht="39" customHeight="1">
      <c r="A39" s="144"/>
      <c r="B39" s="144"/>
      <c r="C39" s="30" t="s">
        <v>28</v>
      </c>
      <c r="D39" s="87" t="s">
        <v>135</v>
      </c>
      <c r="E39" s="88"/>
      <c r="F39" s="87" t="s">
        <v>93</v>
      </c>
      <c r="G39" s="90"/>
      <c r="H39" s="90"/>
      <c r="I39" s="90"/>
      <c r="J39" s="90"/>
      <c r="K39" s="90"/>
      <c r="L39" s="90"/>
      <c r="M39" s="91"/>
      <c r="N39" s="87">
        <v>4</v>
      </c>
      <c r="O39" s="121"/>
      <c r="P39" s="122"/>
      <c r="Q39" s="42">
        <v>1</v>
      </c>
      <c r="R39" s="44"/>
    </row>
    <row r="40" spans="1:23" s="4" customFormat="1" ht="35.25" customHeight="1">
      <c r="A40" s="144"/>
      <c r="B40" s="144"/>
      <c r="C40" s="30" t="s">
        <v>3</v>
      </c>
      <c r="D40" s="87" t="s">
        <v>134</v>
      </c>
      <c r="E40" s="88"/>
      <c r="F40" s="87" t="s">
        <v>94</v>
      </c>
      <c r="G40" s="90"/>
      <c r="H40" s="90"/>
      <c r="I40" s="90"/>
      <c r="J40" s="90"/>
      <c r="K40" s="90"/>
      <c r="L40" s="90"/>
      <c r="M40" s="91"/>
      <c r="N40" s="87">
        <v>8</v>
      </c>
      <c r="O40" s="121"/>
      <c r="P40" s="122"/>
      <c r="Q40" s="42">
        <v>2</v>
      </c>
      <c r="R40" s="44"/>
    </row>
    <row r="41" spans="1:23" s="4" customFormat="1" ht="42.75" customHeight="1">
      <c r="A41" s="144"/>
      <c r="B41" s="144"/>
      <c r="C41" s="30" t="s">
        <v>10</v>
      </c>
      <c r="D41" s="87" t="s">
        <v>134</v>
      </c>
      <c r="E41" s="88"/>
      <c r="F41" s="87" t="s">
        <v>95</v>
      </c>
      <c r="G41" s="90"/>
      <c r="H41" s="90"/>
      <c r="I41" s="90"/>
      <c r="J41" s="90"/>
      <c r="K41" s="90"/>
      <c r="L41" s="90"/>
      <c r="M41" s="91"/>
      <c r="N41" s="87">
        <v>5</v>
      </c>
      <c r="O41" s="121"/>
      <c r="P41" s="122"/>
      <c r="Q41" s="42">
        <v>2</v>
      </c>
      <c r="R41" s="44"/>
    </row>
    <row r="42" spans="1:23" s="4" customFormat="1" ht="47.25" customHeight="1">
      <c r="A42" s="144"/>
      <c r="B42" s="144"/>
      <c r="C42" s="30" t="s">
        <v>123</v>
      </c>
      <c r="D42" s="87" t="s">
        <v>134</v>
      </c>
      <c r="E42" s="88"/>
      <c r="F42" s="87" t="s">
        <v>132</v>
      </c>
      <c r="G42" s="90"/>
      <c r="H42" s="90"/>
      <c r="I42" s="90"/>
      <c r="J42" s="90"/>
      <c r="K42" s="90"/>
      <c r="L42" s="90"/>
      <c r="M42" s="91"/>
      <c r="N42" s="87">
        <v>6</v>
      </c>
      <c r="O42" s="121"/>
      <c r="P42" s="122"/>
      <c r="Q42" s="42">
        <v>2</v>
      </c>
      <c r="R42" s="44"/>
    </row>
    <row r="43" spans="1:23" s="4" customFormat="1" ht="42" customHeight="1">
      <c r="A43" s="93"/>
      <c r="B43" s="93"/>
      <c r="C43" s="30" t="s">
        <v>9</v>
      </c>
      <c r="D43" s="87" t="s">
        <v>135</v>
      </c>
      <c r="E43" s="88"/>
      <c r="F43" s="87" t="s">
        <v>96</v>
      </c>
      <c r="G43" s="90"/>
      <c r="H43" s="90"/>
      <c r="I43" s="90"/>
      <c r="J43" s="90"/>
      <c r="K43" s="90"/>
      <c r="L43" s="90"/>
      <c r="M43" s="91"/>
      <c r="N43" s="87">
        <v>8</v>
      </c>
      <c r="O43" s="121"/>
      <c r="P43" s="122"/>
      <c r="Q43" s="42">
        <v>1</v>
      </c>
      <c r="R43" s="44"/>
    </row>
    <row r="44" spans="1:23" s="4" customFormat="1" ht="45" customHeight="1">
      <c r="A44" s="30">
        <v>22</v>
      </c>
      <c r="B44" s="30" t="s">
        <v>116</v>
      </c>
      <c r="C44" s="36" t="s">
        <v>9</v>
      </c>
      <c r="D44" s="87" t="s">
        <v>135</v>
      </c>
      <c r="E44" s="88"/>
      <c r="F44" s="87" t="s">
        <v>84</v>
      </c>
      <c r="G44" s="90"/>
      <c r="H44" s="90"/>
      <c r="I44" s="90"/>
      <c r="J44" s="90"/>
      <c r="K44" s="90"/>
      <c r="L44" s="90"/>
      <c r="M44" s="91"/>
      <c r="N44" s="87">
        <v>3</v>
      </c>
      <c r="O44" s="121"/>
      <c r="P44" s="122"/>
      <c r="Q44" s="42">
        <v>2</v>
      </c>
      <c r="R44" s="44"/>
    </row>
    <row r="45" spans="1:23" s="4" customFormat="1" ht="43.5" customHeight="1">
      <c r="A45" s="30">
        <v>23</v>
      </c>
      <c r="B45" s="30" t="s">
        <v>117</v>
      </c>
      <c r="C45" s="30" t="s">
        <v>8</v>
      </c>
      <c r="D45" s="87" t="s">
        <v>135</v>
      </c>
      <c r="E45" s="88"/>
      <c r="F45" s="87" t="s">
        <v>97</v>
      </c>
      <c r="G45" s="90"/>
      <c r="H45" s="90"/>
      <c r="I45" s="90"/>
      <c r="J45" s="90"/>
      <c r="K45" s="90"/>
      <c r="L45" s="90"/>
      <c r="M45" s="91"/>
      <c r="N45" s="87">
        <v>5</v>
      </c>
      <c r="O45" s="121"/>
      <c r="P45" s="122"/>
      <c r="Q45" s="42">
        <v>1</v>
      </c>
      <c r="R45" s="44"/>
    </row>
    <row r="46" spans="1:23" s="4" customFormat="1" ht="34.5" customHeight="1">
      <c r="A46" s="30">
        <v>24</v>
      </c>
      <c r="B46" s="143" t="s">
        <v>118</v>
      </c>
      <c r="C46" s="30" t="s">
        <v>124</v>
      </c>
      <c r="D46" s="87" t="s">
        <v>135</v>
      </c>
      <c r="E46" s="88"/>
      <c r="F46" s="87" t="s">
        <v>85</v>
      </c>
      <c r="G46" s="90"/>
      <c r="H46" s="90"/>
      <c r="I46" s="90"/>
      <c r="J46" s="90"/>
      <c r="K46" s="90"/>
      <c r="L46" s="90"/>
      <c r="M46" s="91"/>
      <c r="N46" s="87">
        <v>3</v>
      </c>
      <c r="O46" s="121"/>
      <c r="P46" s="122"/>
      <c r="Q46" s="123">
        <v>1</v>
      </c>
      <c r="R46" s="124"/>
    </row>
    <row r="47" spans="1:23" s="4" customFormat="1" ht="35.25" customHeight="1">
      <c r="A47" s="30">
        <v>25</v>
      </c>
      <c r="B47" s="93"/>
      <c r="C47" s="30" t="s">
        <v>2</v>
      </c>
      <c r="D47" s="87" t="s">
        <v>135</v>
      </c>
      <c r="E47" s="88"/>
      <c r="F47" s="87" t="s">
        <v>86</v>
      </c>
      <c r="G47" s="90"/>
      <c r="H47" s="90"/>
      <c r="I47" s="90"/>
      <c r="J47" s="90"/>
      <c r="K47" s="90"/>
      <c r="L47" s="90"/>
      <c r="M47" s="91"/>
      <c r="N47" s="87">
        <v>2</v>
      </c>
      <c r="O47" s="121"/>
      <c r="P47" s="122"/>
      <c r="Q47" s="166">
        <v>1</v>
      </c>
      <c r="R47" s="166"/>
    </row>
    <row r="48" spans="1:23" s="6" customFormat="1" ht="26.25" customHeight="1">
      <c r="A48" s="30">
        <v>26</v>
      </c>
      <c r="B48" s="17" t="s">
        <v>35</v>
      </c>
      <c r="C48" s="30"/>
      <c r="D48" s="87"/>
      <c r="E48" s="88"/>
      <c r="F48" s="119"/>
      <c r="G48" s="90"/>
      <c r="H48" s="90"/>
      <c r="I48" s="90"/>
      <c r="J48" s="90"/>
      <c r="K48" s="90"/>
      <c r="L48" s="90"/>
      <c r="M48" s="91"/>
      <c r="N48" s="119">
        <f>N47+N46+N45+N44+N43+N42+N41+N40+N39+N38+N35+N34+N31+N30+N29+N27+N26+N25+N23+N22+N21+N19+N18+N17+N16+N15+N14+N13+N12+N11</f>
        <v>162</v>
      </c>
      <c r="O48" s="121"/>
      <c r="P48" s="122"/>
      <c r="Q48" s="167">
        <f>Q47+Q46+Q45+Q44+Q43+Q42+Q41+Q40+Q39+Q38+Q35+Q34+Q31+Q30+Q29+Q27+Q26+Q25+Q23+Q22+Q21+Q19+Q18+Q17+Q16+Q15+Q14+Q13+Q12+Q11</f>
        <v>50</v>
      </c>
      <c r="R48" s="168"/>
      <c r="S48" s="8" t="e">
        <f>S11+S12+S13+S14+S15+S16+S17+S18+S19+#REF!+S21+S22+S23+S25+S26+S27+S29+S30+S31+S34+S35+S36+#REF!+S38+S39+S40+S41+S43+S44+S45+S46+S47</f>
        <v>#REF!</v>
      </c>
      <c r="T48" s="5"/>
      <c r="U48" s="5"/>
      <c r="V48" s="5"/>
      <c r="W48" s="5"/>
    </row>
    <row r="49" spans="1:23" s="6" customFormat="1" ht="26.25" customHeight="1">
      <c r="A49" s="33"/>
      <c r="B49" s="146" t="s">
        <v>131</v>
      </c>
      <c r="C49" s="90"/>
      <c r="D49" s="90"/>
      <c r="E49" s="90"/>
      <c r="F49" s="90"/>
      <c r="G49" s="90"/>
      <c r="H49" s="90"/>
      <c r="I49" s="90"/>
      <c r="J49" s="90"/>
      <c r="K49" s="90"/>
      <c r="L49" s="90"/>
      <c r="M49" s="90"/>
      <c r="N49" s="90"/>
      <c r="O49" s="90"/>
      <c r="P49" s="90"/>
      <c r="Q49" s="90"/>
      <c r="R49" s="91"/>
      <c r="S49" s="5"/>
      <c r="T49" s="5"/>
      <c r="U49" s="5"/>
      <c r="V49" s="5"/>
      <c r="W49" s="5"/>
    </row>
    <row r="50" spans="1:23" s="6" customFormat="1" ht="27" hidden="1" customHeight="1">
      <c r="A50" s="33"/>
      <c r="B50" s="18"/>
      <c r="C50" s="34"/>
      <c r="D50" s="39"/>
      <c r="E50" s="39"/>
      <c r="F50" s="28"/>
      <c r="G50" s="36"/>
      <c r="H50" s="19"/>
      <c r="I50" s="13"/>
      <c r="J50" s="19"/>
      <c r="K50" s="36"/>
      <c r="L50" s="19"/>
      <c r="M50" s="19"/>
      <c r="N50" s="13"/>
      <c r="O50" s="36"/>
      <c r="P50" s="19"/>
      <c r="Q50" s="19"/>
      <c r="R50" s="13"/>
      <c r="S50" s="5"/>
      <c r="T50" s="5"/>
      <c r="U50" s="5"/>
      <c r="V50" s="5"/>
      <c r="W50" s="5"/>
    </row>
    <row r="51" spans="1:23" s="6" customFormat="1" ht="40.5" customHeight="1">
      <c r="A51" s="142" t="s">
        <v>21</v>
      </c>
      <c r="B51" s="111"/>
      <c r="C51" s="111"/>
      <c r="D51" s="112"/>
      <c r="E51" s="92" t="s">
        <v>60</v>
      </c>
      <c r="F51" s="92" t="s">
        <v>61</v>
      </c>
      <c r="G51" s="20">
        <v>43233</v>
      </c>
      <c r="H51" s="138" t="s">
        <v>65</v>
      </c>
      <c r="I51" s="106"/>
      <c r="J51" s="54"/>
      <c r="K51" s="138" t="s">
        <v>66</v>
      </c>
      <c r="L51" s="105"/>
      <c r="M51" s="105"/>
      <c r="N51" s="106"/>
      <c r="O51" s="139" t="s">
        <v>62</v>
      </c>
      <c r="P51" s="140"/>
      <c r="Q51" s="140"/>
      <c r="R51" s="141"/>
    </row>
    <row r="52" spans="1:23" s="6" customFormat="1" ht="71.25" customHeight="1">
      <c r="A52" s="116"/>
      <c r="B52" s="117"/>
      <c r="C52" s="117"/>
      <c r="D52" s="118"/>
      <c r="E52" s="93"/>
      <c r="F52" s="93"/>
      <c r="G52" s="21" t="s">
        <v>62</v>
      </c>
      <c r="H52" s="54" t="s">
        <v>63</v>
      </c>
      <c r="I52" s="55" t="s">
        <v>64</v>
      </c>
      <c r="J52" s="55"/>
      <c r="K52" s="138" t="s">
        <v>63</v>
      </c>
      <c r="L52" s="105"/>
      <c r="M52" s="106"/>
      <c r="N52" s="55" t="s">
        <v>64</v>
      </c>
      <c r="O52" s="61" t="s">
        <v>63</v>
      </c>
      <c r="P52" s="62" t="s">
        <v>67</v>
      </c>
      <c r="Q52" s="139" t="s">
        <v>68</v>
      </c>
      <c r="R52" s="141"/>
    </row>
    <row r="53" spans="1:23" s="6" customFormat="1" ht="25.5" customHeight="1">
      <c r="A53" s="147" t="s">
        <v>76</v>
      </c>
      <c r="B53" s="148"/>
      <c r="C53" s="148"/>
      <c r="D53" s="148"/>
      <c r="E53" s="100">
        <f>R53/G53</f>
        <v>0.70870870870870872</v>
      </c>
      <c r="F53" s="35" t="s">
        <v>49</v>
      </c>
      <c r="G53" s="131">
        <v>11322</v>
      </c>
      <c r="H53" s="56">
        <v>0</v>
      </c>
      <c r="I53" s="57">
        <v>0</v>
      </c>
      <c r="J53" s="58"/>
      <c r="K53" s="102">
        <v>34</v>
      </c>
      <c r="L53" s="105"/>
      <c r="M53" s="106"/>
      <c r="N53" s="57">
        <v>4080</v>
      </c>
      <c r="O53" s="63">
        <f>H53+K53</f>
        <v>34</v>
      </c>
      <c r="P53" s="85">
        <f>SUM(O53:O54)</f>
        <v>83</v>
      </c>
      <c r="Q53" s="64">
        <f>I53+N53</f>
        <v>4080</v>
      </c>
      <c r="R53" s="85">
        <f>SUM(Q53:Q54)</f>
        <v>8024</v>
      </c>
    </row>
    <row r="54" spans="1:23" s="6" customFormat="1" ht="25.5" customHeight="1">
      <c r="A54" s="148"/>
      <c r="B54" s="148"/>
      <c r="C54" s="148"/>
      <c r="D54" s="148"/>
      <c r="E54" s="101"/>
      <c r="F54" s="35" t="s">
        <v>50</v>
      </c>
      <c r="G54" s="93"/>
      <c r="H54" s="56">
        <v>0</v>
      </c>
      <c r="I54" s="57">
        <v>0</v>
      </c>
      <c r="J54" s="58"/>
      <c r="K54" s="102">
        <v>49</v>
      </c>
      <c r="L54" s="103"/>
      <c r="M54" s="104"/>
      <c r="N54" s="57">
        <v>3944</v>
      </c>
      <c r="O54" s="63">
        <f t="shared" ref="O54:O64" si="0">H54+K54</f>
        <v>49</v>
      </c>
      <c r="P54" s="86"/>
      <c r="Q54" s="64">
        <f t="shared" ref="Q54:Q64" si="1">I54+N54</f>
        <v>3944</v>
      </c>
      <c r="R54" s="86"/>
    </row>
    <row r="55" spans="1:23" s="6" customFormat="1" ht="24" customHeight="1">
      <c r="A55" s="94" t="s">
        <v>77</v>
      </c>
      <c r="B55" s="95"/>
      <c r="C55" s="95"/>
      <c r="D55" s="96"/>
      <c r="E55" s="100">
        <f t="shared" ref="E55" si="2">R55/G55</f>
        <v>0.58941027266962587</v>
      </c>
      <c r="F55" s="73" t="s">
        <v>51</v>
      </c>
      <c r="G55" s="131">
        <v>3154</v>
      </c>
      <c r="H55" s="80">
        <v>4</v>
      </c>
      <c r="I55" s="57">
        <v>876</v>
      </c>
      <c r="J55" s="56"/>
      <c r="K55" s="102">
        <v>0</v>
      </c>
      <c r="L55" s="103"/>
      <c r="M55" s="104"/>
      <c r="N55" s="57">
        <v>32</v>
      </c>
      <c r="O55" s="63">
        <f t="shared" si="0"/>
        <v>4</v>
      </c>
      <c r="P55" s="85">
        <f t="shared" ref="P55" si="3">SUM(O55:O56)</f>
        <v>12</v>
      </c>
      <c r="Q55" s="64">
        <f t="shared" si="1"/>
        <v>908</v>
      </c>
      <c r="R55" s="85">
        <f>SUM(Q55:Q56)</f>
        <v>1859</v>
      </c>
    </row>
    <row r="56" spans="1:23" s="6" customFormat="1" ht="23.25" customHeight="1">
      <c r="A56" s="97"/>
      <c r="B56" s="98"/>
      <c r="C56" s="98"/>
      <c r="D56" s="99"/>
      <c r="E56" s="101"/>
      <c r="F56" s="73" t="s">
        <v>52</v>
      </c>
      <c r="G56" s="93"/>
      <c r="H56" s="80">
        <v>7</v>
      </c>
      <c r="I56" s="57">
        <v>931</v>
      </c>
      <c r="J56" s="56"/>
      <c r="K56" s="102">
        <v>1</v>
      </c>
      <c r="L56" s="103"/>
      <c r="M56" s="104"/>
      <c r="N56" s="57">
        <v>20</v>
      </c>
      <c r="O56" s="63">
        <f t="shared" si="0"/>
        <v>8</v>
      </c>
      <c r="P56" s="86"/>
      <c r="Q56" s="64">
        <f t="shared" si="1"/>
        <v>951</v>
      </c>
      <c r="R56" s="86"/>
    </row>
    <row r="57" spans="1:23" s="6" customFormat="1" ht="25.5" customHeight="1">
      <c r="A57" s="94" t="s">
        <v>106</v>
      </c>
      <c r="B57" s="95"/>
      <c r="C57" s="95"/>
      <c r="D57" s="96"/>
      <c r="E57" s="100">
        <f>R57/G57</f>
        <v>0.97507537688442214</v>
      </c>
      <c r="F57" s="73" t="s">
        <v>20</v>
      </c>
      <c r="G57" s="131">
        <v>9950</v>
      </c>
      <c r="H57" s="56">
        <v>0</v>
      </c>
      <c r="I57" s="57">
        <v>0</v>
      </c>
      <c r="J57" s="56"/>
      <c r="K57" s="102">
        <v>0</v>
      </c>
      <c r="L57" s="103"/>
      <c r="M57" s="104"/>
      <c r="N57" s="57">
        <v>4935</v>
      </c>
      <c r="O57" s="63">
        <f t="shared" si="0"/>
        <v>0</v>
      </c>
      <c r="P57" s="85">
        <f t="shared" ref="P57" si="4">SUM(O57:O58)</f>
        <v>0</v>
      </c>
      <c r="Q57" s="64">
        <f t="shared" si="1"/>
        <v>4935</v>
      </c>
      <c r="R57" s="85">
        <f t="shared" ref="R57" si="5">SUM(Q57:Q58)</f>
        <v>9702</v>
      </c>
    </row>
    <row r="58" spans="1:23" s="6" customFormat="1" ht="25.5" customHeight="1">
      <c r="A58" s="97"/>
      <c r="B58" s="98"/>
      <c r="C58" s="98"/>
      <c r="D58" s="99"/>
      <c r="E58" s="101"/>
      <c r="F58" s="73" t="s">
        <v>44</v>
      </c>
      <c r="G58" s="93"/>
      <c r="H58" s="56">
        <v>0</v>
      </c>
      <c r="I58" s="57">
        <v>5</v>
      </c>
      <c r="J58" s="56"/>
      <c r="K58" s="102">
        <v>0</v>
      </c>
      <c r="L58" s="103"/>
      <c r="M58" s="104"/>
      <c r="N58" s="57">
        <v>4762</v>
      </c>
      <c r="O58" s="63">
        <f t="shared" si="0"/>
        <v>0</v>
      </c>
      <c r="P58" s="86"/>
      <c r="Q58" s="64">
        <f t="shared" si="1"/>
        <v>4767</v>
      </c>
      <c r="R58" s="86"/>
    </row>
    <row r="59" spans="1:23" s="6" customFormat="1" ht="25.5" customHeight="1">
      <c r="A59" s="94" t="s">
        <v>107</v>
      </c>
      <c r="B59" s="95"/>
      <c r="C59" s="95"/>
      <c r="D59" s="96"/>
      <c r="E59" s="100">
        <f>R59/G59</f>
        <v>1.024390243902439</v>
      </c>
      <c r="F59" s="35" t="s">
        <v>45</v>
      </c>
      <c r="G59" s="131">
        <v>3034</v>
      </c>
      <c r="H59" s="56">
        <v>0</v>
      </c>
      <c r="I59" s="57">
        <v>0</v>
      </c>
      <c r="J59" s="57"/>
      <c r="K59" s="102">
        <v>0</v>
      </c>
      <c r="L59" s="103"/>
      <c r="M59" s="104"/>
      <c r="N59" s="57">
        <v>1462</v>
      </c>
      <c r="O59" s="63">
        <f t="shared" si="0"/>
        <v>0</v>
      </c>
      <c r="P59" s="85">
        <f>SUM(O59:O60)</f>
        <v>0</v>
      </c>
      <c r="Q59" s="64">
        <f t="shared" si="1"/>
        <v>1462</v>
      </c>
      <c r="R59" s="85">
        <f t="shared" ref="R59" si="6">SUM(Q59:Q60)</f>
        <v>3108</v>
      </c>
    </row>
    <row r="60" spans="1:23" s="6" customFormat="1" ht="25.5" customHeight="1">
      <c r="A60" s="97"/>
      <c r="B60" s="98"/>
      <c r="C60" s="98"/>
      <c r="D60" s="99"/>
      <c r="E60" s="101"/>
      <c r="F60" s="35" t="s">
        <v>46</v>
      </c>
      <c r="G60" s="93"/>
      <c r="H60" s="56">
        <v>0</v>
      </c>
      <c r="I60" s="57">
        <v>0</v>
      </c>
      <c r="J60" s="57"/>
      <c r="K60" s="102">
        <v>0</v>
      </c>
      <c r="L60" s="103"/>
      <c r="M60" s="104"/>
      <c r="N60" s="57">
        <v>1646</v>
      </c>
      <c r="O60" s="63">
        <f t="shared" si="0"/>
        <v>0</v>
      </c>
      <c r="P60" s="86"/>
      <c r="Q60" s="64">
        <f t="shared" si="1"/>
        <v>1646</v>
      </c>
      <c r="R60" s="86"/>
    </row>
    <row r="61" spans="1:23" s="6" customFormat="1" ht="25.5" customHeight="1">
      <c r="A61" s="94" t="s">
        <v>108</v>
      </c>
      <c r="B61" s="95"/>
      <c r="C61" s="95"/>
      <c r="D61" s="96"/>
      <c r="E61" s="100">
        <f>R61/G61</f>
        <v>1.103448275862069</v>
      </c>
      <c r="F61" s="23" t="s">
        <v>111</v>
      </c>
      <c r="G61" s="131">
        <v>5655</v>
      </c>
      <c r="H61" s="56">
        <v>0</v>
      </c>
      <c r="I61" s="59">
        <v>0</v>
      </c>
      <c r="J61" s="60"/>
      <c r="K61" s="102">
        <v>7</v>
      </c>
      <c r="L61" s="103"/>
      <c r="M61" s="104"/>
      <c r="N61" s="59">
        <v>2974</v>
      </c>
      <c r="O61" s="63">
        <f t="shared" si="0"/>
        <v>7</v>
      </c>
      <c r="P61" s="85">
        <f>SUM(O61:O62)</f>
        <v>23</v>
      </c>
      <c r="Q61" s="64">
        <f t="shared" si="1"/>
        <v>2974</v>
      </c>
      <c r="R61" s="85">
        <f t="shared" ref="R61" si="7">SUM(Q61:Q62)</f>
        <v>6240</v>
      </c>
    </row>
    <row r="62" spans="1:23" s="6" customFormat="1" ht="25.5" customHeight="1">
      <c r="A62" s="97"/>
      <c r="B62" s="98"/>
      <c r="C62" s="98"/>
      <c r="D62" s="99"/>
      <c r="E62" s="101"/>
      <c r="F62" s="23" t="s">
        <v>75</v>
      </c>
      <c r="G62" s="93"/>
      <c r="H62" s="56">
        <v>0</v>
      </c>
      <c r="I62" s="59">
        <v>0</v>
      </c>
      <c r="J62" s="60"/>
      <c r="K62" s="102">
        <v>16</v>
      </c>
      <c r="L62" s="103"/>
      <c r="M62" s="104"/>
      <c r="N62" s="59">
        <v>3266</v>
      </c>
      <c r="O62" s="63">
        <f t="shared" si="0"/>
        <v>16</v>
      </c>
      <c r="P62" s="86"/>
      <c r="Q62" s="64">
        <f t="shared" si="1"/>
        <v>3266</v>
      </c>
      <c r="R62" s="86"/>
    </row>
    <row r="63" spans="1:23" s="6" customFormat="1" ht="25.5" customHeight="1">
      <c r="A63" s="94" t="s">
        <v>109</v>
      </c>
      <c r="B63" s="95"/>
      <c r="C63" s="95"/>
      <c r="D63" s="96"/>
      <c r="E63" s="100">
        <f>R63/G63</f>
        <v>0.88824705620973121</v>
      </c>
      <c r="F63" s="23" t="s">
        <v>40</v>
      </c>
      <c r="G63" s="131">
        <v>4501</v>
      </c>
      <c r="H63" s="56">
        <v>0</v>
      </c>
      <c r="I63" s="59">
        <v>0</v>
      </c>
      <c r="J63" s="60"/>
      <c r="K63" s="102">
        <v>9</v>
      </c>
      <c r="L63" s="103"/>
      <c r="M63" s="104"/>
      <c r="N63" s="59">
        <v>2089</v>
      </c>
      <c r="O63" s="63">
        <f t="shared" si="0"/>
        <v>9</v>
      </c>
      <c r="P63" s="85">
        <f t="shared" ref="P63" si="8">SUM(O63:O64)</f>
        <v>18</v>
      </c>
      <c r="Q63" s="64">
        <f t="shared" si="1"/>
        <v>2089</v>
      </c>
      <c r="R63" s="85">
        <f t="shared" ref="R63" si="9">SUM(Q63:Q64)</f>
        <v>3998</v>
      </c>
    </row>
    <row r="64" spans="1:23" s="6" customFormat="1" ht="24.75" customHeight="1">
      <c r="A64" s="97"/>
      <c r="B64" s="98"/>
      <c r="C64" s="98"/>
      <c r="D64" s="99"/>
      <c r="E64" s="101"/>
      <c r="F64" s="23" t="s">
        <v>41</v>
      </c>
      <c r="G64" s="93"/>
      <c r="H64" s="56">
        <v>0</v>
      </c>
      <c r="I64" s="59">
        <v>0</v>
      </c>
      <c r="J64" s="60"/>
      <c r="K64" s="102">
        <v>9</v>
      </c>
      <c r="L64" s="103"/>
      <c r="M64" s="104"/>
      <c r="N64" s="59">
        <v>1909</v>
      </c>
      <c r="O64" s="63">
        <f t="shared" si="0"/>
        <v>9</v>
      </c>
      <c r="P64" s="86"/>
      <c r="Q64" s="64">
        <f t="shared" si="1"/>
        <v>1909</v>
      </c>
      <c r="R64" s="86"/>
    </row>
    <row r="65" spans="1:20" s="6" customFormat="1" ht="35.25" customHeight="1">
      <c r="A65" s="119" t="s">
        <v>47</v>
      </c>
      <c r="B65" s="149"/>
      <c r="C65" s="149"/>
      <c r="D65" s="150"/>
      <c r="E65" s="65">
        <f>R65/G65</f>
        <v>0.87545193534666099</v>
      </c>
      <c r="F65" s="24"/>
      <c r="G65" s="70">
        <f>G63+G61+G59+G57+G55+G53</f>
        <v>37616</v>
      </c>
      <c r="H65" s="32"/>
      <c r="I65" s="25"/>
      <c r="J65" s="37"/>
      <c r="K65" s="32">
        <v>0</v>
      </c>
      <c r="L65" s="32"/>
      <c r="M65" s="32"/>
      <c r="N65" s="89"/>
      <c r="O65" s="90"/>
      <c r="P65" s="90"/>
      <c r="Q65" s="91"/>
      <c r="R65" s="66">
        <f>SUM(R53:R64)</f>
        <v>32931</v>
      </c>
    </row>
    <row r="66" spans="1:20" s="6" customFormat="1" ht="32.25" customHeight="1">
      <c r="A66" s="94" t="s">
        <v>78</v>
      </c>
      <c r="B66" s="95"/>
      <c r="C66" s="95"/>
      <c r="D66" s="96"/>
      <c r="E66" s="100">
        <f>R66/G66</f>
        <v>0.34621948285116699</v>
      </c>
      <c r="F66" s="35" t="s">
        <v>48</v>
      </c>
      <c r="G66" s="131">
        <v>270135</v>
      </c>
      <c r="H66" s="81">
        <v>283</v>
      </c>
      <c r="I66" s="22">
        <v>29570</v>
      </c>
      <c r="J66" s="81"/>
      <c r="K66" s="107">
        <v>152</v>
      </c>
      <c r="L66" s="108"/>
      <c r="M66" s="109"/>
      <c r="N66" s="22">
        <v>15758</v>
      </c>
      <c r="O66" s="68">
        <f>H66+K66</f>
        <v>435</v>
      </c>
      <c r="P66" s="132">
        <f>SUM(O66:O67)</f>
        <v>920</v>
      </c>
      <c r="Q66" s="69">
        <f>I66+N66</f>
        <v>45328</v>
      </c>
      <c r="R66" s="132">
        <f>SUM(Q66:Q67)</f>
        <v>93526</v>
      </c>
    </row>
    <row r="67" spans="1:20" s="6" customFormat="1" ht="32.25" customHeight="1">
      <c r="A67" s="97"/>
      <c r="B67" s="98"/>
      <c r="C67" s="98"/>
      <c r="D67" s="99"/>
      <c r="E67" s="101"/>
      <c r="F67" s="35" t="s">
        <v>25</v>
      </c>
      <c r="G67" s="93"/>
      <c r="H67" s="81">
        <v>315</v>
      </c>
      <c r="I67" s="22">
        <v>31389</v>
      </c>
      <c r="J67" s="81"/>
      <c r="K67" s="107">
        <v>170</v>
      </c>
      <c r="L67" s="108"/>
      <c r="M67" s="109"/>
      <c r="N67" s="22">
        <v>16809</v>
      </c>
      <c r="O67" s="68">
        <f>H67+K67</f>
        <v>485</v>
      </c>
      <c r="P67" s="133"/>
      <c r="Q67" s="69">
        <f>I67+N67</f>
        <v>48198</v>
      </c>
      <c r="R67" s="133"/>
    </row>
    <row r="68" spans="1:20" s="6" customFormat="1" ht="32.25" customHeight="1">
      <c r="A68" s="48"/>
      <c r="B68" s="165" t="s">
        <v>35</v>
      </c>
      <c r="C68" s="165"/>
      <c r="D68" s="165"/>
      <c r="E68" s="65">
        <f>R68/G68</f>
        <v>0.41090686951464006</v>
      </c>
      <c r="F68" s="49"/>
      <c r="G68" s="67">
        <f>G66+G65</f>
        <v>307751</v>
      </c>
      <c r="H68" s="50"/>
      <c r="I68" s="50"/>
      <c r="J68" s="50"/>
      <c r="K68" s="50"/>
      <c r="L68" s="50"/>
      <c r="M68" s="50"/>
      <c r="N68" s="50" t="s">
        <v>129</v>
      </c>
      <c r="O68" s="51"/>
      <c r="P68" s="52"/>
      <c r="Q68" s="53"/>
      <c r="R68" s="67">
        <f>SUM(R65:R67)</f>
        <v>126457</v>
      </c>
    </row>
    <row r="69" spans="1:20" s="6" customFormat="1" ht="60" customHeight="1">
      <c r="A69" s="26"/>
      <c r="B69" s="143" t="s">
        <v>125</v>
      </c>
      <c r="C69" s="82" t="s">
        <v>127</v>
      </c>
      <c r="D69" s="83"/>
      <c r="E69" s="83"/>
      <c r="F69" s="83"/>
      <c r="G69" s="83"/>
      <c r="H69" s="83"/>
      <c r="I69" s="83"/>
      <c r="J69" s="83"/>
      <c r="K69" s="83"/>
      <c r="L69" s="83"/>
      <c r="M69" s="83"/>
      <c r="N69" s="83"/>
      <c r="O69" s="83"/>
      <c r="P69" s="83"/>
      <c r="Q69" s="83"/>
      <c r="R69" s="84"/>
      <c r="S69" s="7"/>
      <c r="T69" s="7"/>
    </row>
    <row r="70" spans="1:20" s="6" customFormat="1" ht="49.5" customHeight="1">
      <c r="A70" s="26"/>
      <c r="B70" s="164"/>
      <c r="C70" s="82" t="s">
        <v>141</v>
      </c>
      <c r="D70" s="83"/>
      <c r="E70" s="83"/>
      <c r="F70" s="83"/>
      <c r="G70" s="83"/>
      <c r="H70" s="83"/>
      <c r="I70" s="83"/>
      <c r="J70" s="83"/>
      <c r="K70" s="83"/>
      <c r="L70" s="83"/>
      <c r="M70" s="83"/>
      <c r="N70" s="83"/>
      <c r="O70" s="83"/>
      <c r="P70" s="83"/>
      <c r="Q70" s="83"/>
      <c r="R70" s="84"/>
      <c r="S70" s="7"/>
      <c r="T70" s="7"/>
    </row>
    <row r="71" spans="1:20" s="75" customFormat="1" ht="40.5" customHeight="1">
      <c r="A71" s="161" t="s">
        <v>126</v>
      </c>
      <c r="B71" s="162"/>
      <c r="C71" s="162"/>
      <c r="D71" s="162"/>
      <c r="E71" s="162"/>
      <c r="F71" s="162"/>
      <c r="G71" s="162"/>
      <c r="H71" s="162"/>
      <c r="I71" s="162"/>
      <c r="J71" s="162"/>
      <c r="K71" s="162"/>
      <c r="L71" s="162"/>
      <c r="M71" s="162"/>
      <c r="N71" s="162"/>
      <c r="O71" s="162"/>
      <c r="P71" s="162"/>
      <c r="Q71" s="162"/>
      <c r="R71" s="163"/>
      <c r="S71" s="76"/>
    </row>
    <row r="72" spans="1:20" s="75" customFormat="1" ht="42.75" customHeight="1">
      <c r="A72" s="77"/>
      <c r="B72" s="79" t="s">
        <v>138</v>
      </c>
      <c r="C72" s="79"/>
      <c r="D72" s="78"/>
      <c r="E72" s="78"/>
      <c r="F72" s="78"/>
      <c r="G72" s="78"/>
      <c r="H72" s="78"/>
      <c r="I72" s="78"/>
      <c r="J72" s="78"/>
      <c r="K72" s="78"/>
      <c r="L72" s="78"/>
      <c r="M72" s="78"/>
      <c r="N72" s="78"/>
      <c r="P72" s="78"/>
      <c r="Q72" s="78"/>
      <c r="R72" s="78"/>
      <c r="S72" s="76"/>
    </row>
    <row r="73" spans="1:20" ht="50.25" customHeight="1">
      <c r="A73" s="74" t="s">
        <v>74</v>
      </c>
      <c r="B73" s="78" t="s">
        <v>130</v>
      </c>
      <c r="C73" s="75"/>
      <c r="D73" s="75"/>
      <c r="E73" s="75"/>
      <c r="F73" s="75"/>
      <c r="G73" s="75"/>
      <c r="H73" s="75"/>
      <c r="I73" s="75"/>
      <c r="J73" s="75"/>
      <c r="K73" s="75"/>
      <c r="L73" s="75"/>
      <c r="M73" s="75"/>
      <c r="N73" s="75"/>
      <c r="O73" s="27"/>
      <c r="P73" s="27"/>
      <c r="Q73" s="27"/>
      <c r="R73" s="27"/>
    </row>
    <row r="74" spans="1:20" ht="2.25" hidden="1" customHeight="1">
      <c r="A74" s="27"/>
      <c r="B74" s="75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</row>
    <row r="75" spans="1:20" ht="23.25">
      <c r="A75" s="27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</row>
    <row r="76" spans="1:20" ht="12.75" customHeight="1">
      <c r="B76" s="27"/>
    </row>
    <row r="77" spans="1:20" ht="24.75" customHeight="1"/>
    <row r="78" spans="1:20" ht="12.75" hidden="1" customHeight="1"/>
    <row r="106" spans="4:4">
      <c r="D106" t="s">
        <v>128</v>
      </c>
    </row>
    <row r="134" spans="7:7">
      <c r="G134" t="s">
        <v>4</v>
      </c>
    </row>
  </sheetData>
  <mergeCells count="190">
    <mergeCell ref="A71:R71"/>
    <mergeCell ref="B69:B70"/>
    <mergeCell ref="B68:D68"/>
    <mergeCell ref="Q47:R47"/>
    <mergeCell ref="Q48:R48"/>
    <mergeCell ref="N11:P11"/>
    <mergeCell ref="N12:P12"/>
    <mergeCell ref="N13:P13"/>
    <mergeCell ref="N14:P14"/>
    <mergeCell ref="N38:P38"/>
    <mergeCell ref="N39:P39"/>
    <mergeCell ref="N40:P40"/>
    <mergeCell ref="N41:P41"/>
    <mergeCell ref="N42:P42"/>
    <mergeCell ref="N43:P43"/>
    <mergeCell ref="N44:P44"/>
    <mergeCell ref="N16:P16"/>
    <mergeCell ref="N17:P17"/>
    <mergeCell ref="N18:P18"/>
    <mergeCell ref="N19:P19"/>
    <mergeCell ref="N47:P47"/>
    <mergeCell ref="N45:P45"/>
    <mergeCell ref="N32:P32"/>
    <mergeCell ref="N48:P48"/>
    <mergeCell ref="N46:P46"/>
    <mergeCell ref="N25:P25"/>
    <mergeCell ref="D4:E8"/>
    <mergeCell ref="C4:C8"/>
    <mergeCell ref="D12:E12"/>
    <mergeCell ref="N9:P9"/>
    <mergeCell ref="N15:P15"/>
    <mergeCell ref="D47:E47"/>
    <mergeCell ref="F42:M42"/>
    <mergeCell ref="F31:M31"/>
    <mergeCell ref="F30:M30"/>
    <mergeCell ref="F29:M29"/>
    <mergeCell ref="F27:M27"/>
    <mergeCell ref="F26:M26"/>
    <mergeCell ref="F25:M25"/>
    <mergeCell ref="F23:M23"/>
    <mergeCell ref="D30:E30"/>
    <mergeCell ref="D26:E26"/>
    <mergeCell ref="D27:E27"/>
    <mergeCell ref="F32:M32"/>
    <mergeCell ref="F34:M34"/>
    <mergeCell ref="F35:M35"/>
    <mergeCell ref="D32:E32"/>
    <mergeCell ref="D34:E34"/>
    <mergeCell ref="D41:E41"/>
    <mergeCell ref="D42:E42"/>
    <mergeCell ref="N21:P21"/>
    <mergeCell ref="F41:M41"/>
    <mergeCell ref="D43:E43"/>
    <mergeCell ref="F21:M21"/>
    <mergeCell ref="F22:M22"/>
    <mergeCell ref="D29:E29"/>
    <mergeCell ref="D35:E35"/>
    <mergeCell ref="D31:E31"/>
    <mergeCell ref="D38:E38"/>
    <mergeCell ref="D39:E39"/>
    <mergeCell ref="D40:E40"/>
    <mergeCell ref="B4:B8"/>
    <mergeCell ref="A4:A8"/>
    <mergeCell ref="D25:E25"/>
    <mergeCell ref="D23:E23"/>
    <mergeCell ref="D22:E22"/>
    <mergeCell ref="D21:E21"/>
    <mergeCell ref="A24:R24"/>
    <mergeCell ref="D15:E15"/>
    <mergeCell ref="D16:E16"/>
    <mergeCell ref="D17:E17"/>
    <mergeCell ref="D18:E18"/>
    <mergeCell ref="D11:E11"/>
    <mergeCell ref="F11:M11"/>
    <mergeCell ref="F12:M12"/>
    <mergeCell ref="F13:M13"/>
    <mergeCell ref="F14:M14"/>
    <mergeCell ref="F15:M15"/>
    <mergeCell ref="F16:M16"/>
    <mergeCell ref="F17:M17"/>
    <mergeCell ref="F18:M18"/>
    <mergeCell ref="F19:M19"/>
    <mergeCell ref="D19:E19"/>
    <mergeCell ref="Q8:R8"/>
    <mergeCell ref="Q9:R9"/>
    <mergeCell ref="A55:D56"/>
    <mergeCell ref="A53:D54"/>
    <mergeCell ref="K56:M56"/>
    <mergeCell ref="K55:M55"/>
    <mergeCell ref="K54:M54"/>
    <mergeCell ref="G53:G54"/>
    <mergeCell ref="G55:G56"/>
    <mergeCell ref="G66:G67"/>
    <mergeCell ref="G63:G64"/>
    <mergeCell ref="A65:D65"/>
    <mergeCell ref="Z30:AB30"/>
    <mergeCell ref="A1:R1"/>
    <mergeCell ref="K51:N51"/>
    <mergeCell ref="O51:R51"/>
    <mergeCell ref="F51:F52"/>
    <mergeCell ref="A51:D52"/>
    <mergeCell ref="B38:B43"/>
    <mergeCell ref="A38:A43"/>
    <mergeCell ref="B46:B47"/>
    <mergeCell ref="A2:R2"/>
    <mergeCell ref="K52:M52"/>
    <mergeCell ref="B49:R49"/>
    <mergeCell ref="A10:R10"/>
    <mergeCell ref="A37:R37"/>
    <mergeCell ref="A33:R33"/>
    <mergeCell ref="A20:R20"/>
    <mergeCell ref="B16:B17"/>
    <mergeCell ref="A28:R28"/>
    <mergeCell ref="H51:I51"/>
    <mergeCell ref="D9:E9"/>
    <mergeCell ref="D13:E13"/>
    <mergeCell ref="Q52:R52"/>
    <mergeCell ref="D48:E48"/>
    <mergeCell ref="D14:E14"/>
    <mergeCell ref="C69:R69"/>
    <mergeCell ref="K60:M60"/>
    <mergeCell ref="K58:M58"/>
    <mergeCell ref="A61:D62"/>
    <mergeCell ref="K59:M59"/>
    <mergeCell ref="A57:D58"/>
    <mergeCell ref="A59:D60"/>
    <mergeCell ref="K57:M57"/>
    <mergeCell ref="K63:M63"/>
    <mergeCell ref="K64:M64"/>
    <mergeCell ref="K62:M62"/>
    <mergeCell ref="E59:E60"/>
    <mergeCell ref="E61:E62"/>
    <mergeCell ref="G57:G58"/>
    <mergeCell ref="G59:G60"/>
    <mergeCell ref="G61:G62"/>
    <mergeCell ref="E57:E58"/>
    <mergeCell ref="P59:P60"/>
    <mergeCell ref="P66:P67"/>
    <mergeCell ref="R66:R67"/>
    <mergeCell ref="R57:R58"/>
    <mergeCell ref="R59:R60"/>
    <mergeCell ref="E66:E67"/>
    <mergeCell ref="F4:R6"/>
    <mergeCell ref="F45:M45"/>
    <mergeCell ref="F46:M46"/>
    <mergeCell ref="F47:M47"/>
    <mergeCell ref="F48:M48"/>
    <mergeCell ref="N7:R7"/>
    <mergeCell ref="N34:P34"/>
    <mergeCell ref="N35:P35"/>
    <mergeCell ref="F44:M44"/>
    <mergeCell ref="N23:P23"/>
    <mergeCell ref="Q46:R46"/>
    <mergeCell ref="N22:P22"/>
    <mergeCell ref="N31:P31"/>
    <mergeCell ref="N26:P26"/>
    <mergeCell ref="N27:P27"/>
    <mergeCell ref="N29:P29"/>
    <mergeCell ref="F9:M9"/>
    <mergeCell ref="N8:P8"/>
    <mergeCell ref="F7:M8"/>
    <mergeCell ref="F43:M43"/>
    <mergeCell ref="F38:M38"/>
    <mergeCell ref="F39:M39"/>
    <mergeCell ref="F40:M40"/>
    <mergeCell ref="N30:P30"/>
    <mergeCell ref="C70:R70"/>
    <mergeCell ref="R61:R62"/>
    <mergeCell ref="R63:R64"/>
    <mergeCell ref="P57:P58"/>
    <mergeCell ref="D44:E44"/>
    <mergeCell ref="D45:E45"/>
    <mergeCell ref="D46:E46"/>
    <mergeCell ref="N65:Q65"/>
    <mergeCell ref="P61:P62"/>
    <mergeCell ref="P63:P64"/>
    <mergeCell ref="P53:P54"/>
    <mergeCell ref="P55:P56"/>
    <mergeCell ref="R53:R54"/>
    <mergeCell ref="R55:R56"/>
    <mergeCell ref="E51:E52"/>
    <mergeCell ref="A63:D64"/>
    <mergeCell ref="E63:E64"/>
    <mergeCell ref="E53:E54"/>
    <mergeCell ref="E55:E56"/>
    <mergeCell ref="K61:M61"/>
    <mergeCell ref="A66:D67"/>
    <mergeCell ref="K53:M53"/>
    <mergeCell ref="K67:M67"/>
    <mergeCell ref="K66:M66"/>
  </mergeCells>
  <phoneticPr fontId="1" type="noConversion"/>
  <pageMargins left="0" right="0" top="0.39370078740157483" bottom="0.39370078740157483" header="0.51181102362204722" footer="0.51181102362204722"/>
  <pageSetup paperSize="9" scale="38" orientation="landscape" r:id="rId1"/>
  <headerFooter alignWithMargins="0"/>
  <rowBreaks count="2" manualBreakCount="2">
    <brk id="31" max="16383" man="1"/>
    <brk id="74" max="17" man="1"/>
  </rowBreaks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1</vt:i4>
      </vt:variant>
      <vt:variant>
        <vt:lpstr>Диаграммы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Диаграмма1</vt:lpstr>
      <vt:lpstr>Диаграмма2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shop</dc:creator>
  <cp:lastModifiedBy>Хошим Ятимов</cp:lastModifiedBy>
  <cp:lastPrinted>2019-05-13T00:41:23Z</cp:lastPrinted>
  <dcterms:created xsi:type="dcterms:W3CDTF">2007-08-14T04:27:29Z</dcterms:created>
  <dcterms:modified xsi:type="dcterms:W3CDTF">2019-05-13T00:42:38Z</dcterms:modified>
</cp:coreProperties>
</file>