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O67" i="1" l="1"/>
  <c r="O66" i="1"/>
  <c r="G65" i="1" l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E66" i="1" s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<sst xmlns="http://schemas.openxmlformats.org/spreadsheetml/2006/main" count="176" uniqueCount="136">
  <si>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</si>
  <si>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</si>
  <si>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</si>
  <si>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</si>
  <si>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</si>
  <si>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</si>
  <si>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</si>
  <si>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</si>
  <si>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</si>
  <si>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</si>
  <si>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</si>
  <si>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</si>
  <si>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</si>
  <si>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</si>
  <si>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</si>
  <si>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</si>
  <si>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</si>
  <si>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</si>
  <si>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</si>
  <si>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</si>
  <si>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</si>
  <si>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</si>
  <si>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</si>
  <si>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</si>
  <si>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</si>
  <si>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</si>
  <si>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</si>
  <si>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</si>
  <si>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</si>
  <si>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</si>
  <si>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</si>
  <si>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</si>
  <si>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</si>
  <si>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</si>
  <si>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</si>
  <si>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</si>
  <si>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</si>
  <si>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</si>
  <si>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</si>
  <si>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</si>
  <si>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</si>
  <si>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</si>
  <si>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</si>
  <si>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</si>
  <si>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</si>
  <si>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</si>
  <si>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</si>
  <si>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</si>
  <si>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</si>
  <si>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</si>
  <si>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</si>
  <si>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</si>
  <si>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</si>
  <si>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</si>
  <si>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</si>
  <si>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</si>
  <si>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</si>
  <si>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</si>
  <si>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</si>
  <si>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</si>
  <si>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</si>
  <si>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</si>
  <si>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</si>
  <si>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</si>
  <si>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</si>
  <si>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</si>
  <si>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</si>
  <si>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</si>
  <si>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</si>
  <si>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</si>
  <si>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</si>
  <si>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</si>
  <si>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</si>
  <si>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</si>
  <si>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</si>
  <si>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</si>
  <si>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</si>
  <si>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</si>
  <si>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</si>
  <si>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</si>
  <si>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</si>
  <si>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</si>
  <si>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</si>
  <si>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</si>
  <si>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</si>
  <si>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</si>
  <si>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</si>
  <si>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</si>
  <si>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</si>
  <si>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</si>
  <si>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</si>
  <si>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</si>
  <si>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</si>
  <si>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</si>
  <si>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</si>
  <si>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</si>
  <si>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</si>
  <si>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</si>
  <si>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</si>
  <si>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</si>
  <si>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</si>
  <si>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</si>
  <si>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</si>
  <si>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</si>
  <si>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</si>
  <si>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</si>
  <si>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</si>
  <si>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</si>
  <si>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</si>
  <si>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</si>
  <si>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</si>
  <si>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</si>
  <si>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</si>
  <si>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</si>
  <si>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</si>
  <si>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</si>
  <si>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</si>
  <si>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</si>
  <si>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</si>
  <si>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</si>
  <si>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</si>
  <si>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</si>
  <si>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</si>
  <si>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</si>
  <si>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</si>
  <si>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</si>
  <si>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</si>
  <si>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</si>
  <si>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</si>
  <si>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</si>
  <si>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</si>
  <si>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>Баста, ҳавои соф</t>
  </si>
  <si>
    <t xml:space="preserve">Баста, ҳавои соф                                                                                                            </t>
  </si>
  <si>
    <t>Оиди ҳолати роҳҳои автомобилгард ва ағбаҳо ба ҳолати  13.06.2018c</t>
  </si>
  <si>
    <t>Иҷрокунанда: Шарипов Б.</t>
  </si>
  <si>
    <t xml:space="preserve"> Ҳамагӣ дар Ҷумҳурии Ӯзбекистон  152  вагон дар харакат аз он ҷумла : 6 в - сузишвории дизели, 11 в - бензин, 3 в -  равғани техники, 3 в - семент, 129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</si>
</sst>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1.5189859525899911</c:v>
                </c:pt>
                <c:pt idx="4" formatCode="0%">
                  <c:v>1.3341836734693877</c:v>
                </c:pt>
                <c:pt idx="6" formatCode="0%">
                  <c:v>0.876646275638719</c:v>
                </c:pt>
                <c:pt idx="8" formatCode="0%">
                  <c:v>1.4331301541771244</c:v>
                </c:pt>
                <c:pt idx="10" formatCode="0%">
                  <c:v>1.1515249837767683</c:v>
                </c:pt>
                <c:pt idx="12" formatCode="0%">
                  <c:v>1.3179845708775313</c:v>
                </c:pt>
                <c:pt idx="14" formatCode="0%">
                  <c:v>1.1902862143518995</c:v>
                </c:pt>
                <c:pt idx="15" formatCode="0%">
                  <c:v>1.0081805622390214</c:v>
                </c:pt>
                <c:pt idx="17" formatCode="0%">
                  <c:v>1.0277817025296643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42899</c:v>
                </c:pt>
                <c:pt idx="1">
                  <c:v>0</c:v>
                </c:pt>
                <c:pt idx="2">
                  <c:v>9112</c:v>
                </c:pt>
                <c:pt idx="4">
                  <c:v>2744</c:v>
                </c:pt>
                <c:pt idx="6">
                  <c:v>13895</c:v>
                </c:pt>
                <c:pt idx="8">
                  <c:v>2789</c:v>
                </c:pt>
                <c:pt idx="10">
                  <c:v>6164</c:v>
                </c:pt>
                <c:pt idx="12">
                  <c:v>4148</c:v>
                </c:pt>
                <c:pt idx="14">
                  <c:v>38852</c:v>
                </c:pt>
                <c:pt idx="15">
                  <c:v>322105</c:v>
                </c:pt>
                <c:pt idx="17">
                  <c:v>360957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468</c:v>
                </c:pt>
                <c:pt idx="16">
                  <c:v>484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1623</c:v>
                </c:pt>
                <c:pt idx="5">
                  <c:v>1600</c:v>
                </c:pt>
                <c:pt idx="6">
                  <c:v>55</c:v>
                </c:pt>
                <c:pt idx="7">
                  <c:v>68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17</c:v>
                </c:pt>
                <c:pt idx="15">
                  <c:v>104714</c:v>
                </c:pt>
                <c:pt idx="16">
                  <c:v>105963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6685</c:v>
                </c:pt>
                <c:pt idx="3">
                  <c:v>7052</c:v>
                </c:pt>
                <c:pt idx="4">
                  <c:v>300</c:v>
                </c:pt>
                <c:pt idx="5">
                  <c:v>138</c:v>
                </c:pt>
                <c:pt idx="6">
                  <c:v>6061</c:v>
                </c:pt>
                <c:pt idx="7">
                  <c:v>5997</c:v>
                </c:pt>
                <c:pt idx="8">
                  <c:v>1947</c:v>
                </c:pt>
                <c:pt idx="9">
                  <c:v>2050</c:v>
                </c:pt>
                <c:pt idx="10">
                  <c:v>3393</c:v>
                </c:pt>
                <c:pt idx="11">
                  <c:v>3659</c:v>
                </c:pt>
                <c:pt idx="12">
                  <c:v>2737</c:v>
                </c:pt>
                <c:pt idx="13">
                  <c:v>2699</c:v>
                </c:pt>
                <c:pt idx="15">
                  <c:v>56852</c:v>
                </c:pt>
                <c:pt idx="16">
                  <c:v>57211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33</c:v>
                </c:pt>
                <c:pt idx="4">
                  <c:v>11</c:v>
                </c:pt>
                <c:pt idx="5">
                  <c:v>9</c:v>
                </c:pt>
                <c:pt idx="6">
                  <c:v>43</c:v>
                </c:pt>
                <c:pt idx="7">
                  <c:v>55</c:v>
                </c:pt>
                <c:pt idx="8">
                  <c:v>18</c:v>
                </c:pt>
                <c:pt idx="9">
                  <c:v>10</c:v>
                </c:pt>
                <c:pt idx="10">
                  <c:v>26</c:v>
                </c:pt>
                <c:pt idx="11">
                  <c:v>23</c:v>
                </c:pt>
                <c:pt idx="12">
                  <c:v>3</c:v>
                </c:pt>
                <c:pt idx="13">
                  <c:v>20</c:v>
                </c:pt>
                <c:pt idx="15">
                  <c:v>720</c:v>
                </c:pt>
                <c:pt idx="16">
                  <c:v>745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67</c:v>
                </c:pt>
                <c:pt idx="4">
                  <c:v>20</c:v>
                </c:pt>
                <c:pt idx="6">
                  <c:v>98</c:v>
                </c:pt>
                <c:pt idx="8">
                  <c:v>28</c:v>
                </c:pt>
                <c:pt idx="10">
                  <c:v>49</c:v>
                </c:pt>
                <c:pt idx="12">
                  <c:v>23</c:v>
                </c:pt>
                <c:pt idx="15">
                  <c:v>1465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6736</c:v>
                </c:pt>
                <c:pt idx="3">
                  <c:v>7105</c:v>
                </c:pt>
                <c:pt idx="4">
                  <c:v>1923</c:v>
                </c:pt>
                <c:pt idx="5">
                  <c:v>1738</c:v>
                </c:pt>
                <c:pt idx="6">
                  <c:v>6116</c:v>
                </c:pt>
                <c:pt idx="7">
                  <c:v>6065</c:v>
                </c:pt>
                <c:pt idx="8">
                  <c:v>1947</c:v>
                </c:pt>
                <c:pt idx="9">
                  <c:v>2050</c:v>
                </c:pt>
                <c:pt idx="10">
                  <c:v>3423</c:v>
                </c:pt>
                <c:pt idx="11">
                  <c:v>3675</c:v>
                </c:pt>
                <c:pt idx="12">
                  <c:v>2751</c:v>
                </c:pt>
                <c:pt idx="13">
                  <c:v>2716</c:v>
                </c:pt>
                <c:pt idx="15">
                  <c:v>161566</c:v>
                </c:pt>
                <c:pt idx="16">
                  <c:v>163174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13841</c:v>
                </c:pt>
                <c:pt idx="4">
                  <c:v>3661</c:v>
                </c:pt>
                <c:pt idx="6">
                  <c:v>12181</c:v>
                </c:pt>
                <c:pt idx="8">
                  <c:v>3997</c:v>
                </c:pt>
                <c:pt idx="10">
                  <c:v>7098</c:v>
                </c:pt>
                <c:pt idx="12">
                  <c:v>5467</c:v>
                </c:pt>
                <c:pt idx="14">
                  <c:v>46245</c:v>
                </c:pt>
                <c:pt idx="15">
                  <c:v>324740</c:v>
                </c:pt>
                <c:pt idx="17">
                  <c:v>370985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5254264"/>
        <c:axId val="254862832"/>
      </c:barChart>
      <c:catAx>
        <c:axId val="25525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4862832"/>
        <c:crosses val="autoZero"/>
        <c:auto val="1"/>
        <c:lblAlgn val="ctr"/>
        <c:lblOffset val="100"/>
        <c:noMultiLvlLbl val="0"/>
      </c:catAx>
      <c:valAx>
        <c:axId val="25486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5254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1.5189859525899911</c:v>
                </c:pt>
                <c:pt idx="4" formatCode="0%">
                  <c:v>1.3341836734693877</c:v>
                </c:pt>
                <c:pt idx="6" formatCode="0%">
                  <c:v>0.876646275638719</c:v>
                </c:pt>
                <c:pt idx="8" formatCode="0%">
                  <c:v>1.4331301541771244</c:v>
                </c:pt>
                <c:pt idx="10" formatCode="0%">
                  <c:v>1.1515249837767683</c:v>
                </c:pt>
                <c:pt idx="12" formatCode="0%">
                  <c:v>1.3179845708775313</c:v>
                </c:pt>
                <c:pt idx="14" formatCode="0%">
                  <c:v>1.1902862143518995</c:v>
                </c:pt>
                <c:pt idx="15" formatCode="0%">
                  <c:v>1.0081805622390214</c:v>
                </c:pt>
                <c:pt idx="17" formatCode="0%">
                  <c:v>1.0277817025296643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42899</c:v>
                </c:pt>
                <c:pt idx="1">
                  <c:v>0</c:v>
                </c:pt>
                <c:pt idx="2">
                  <c:v>9112</c:v>
                </c:pt>
                <c:pt idx="4">
                  <c:v>2744</c:v>
                </c:pt>
                <c:pt idx="6">
                  <c:v>13895</c:v>
                </c:pt>
                <c:pt idx="8">
                  <c:v>2789</c:v>
                </c:pt>
                <c:pt idx="10">
                  <c:v>6164</c:v>
                </c:pt>
                <c:pt idx="12">
                  <c:v>4148</c:v>
                </c:pt>
                <c:pt idx="14">
                  <c:v>38852</c:v>
                </c:pt>
                <c:pt idx="15">
                  <c:v>322105</c:v>
                </c:pt>
                <c:pt idx="17">
                  <c:v>360957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468</c:v>
                </c:pt>
                <c:pt idx="16">
                  <c:v>484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1623</c:v>
                </c:pt>
                <c:pt idx="5">
                  <c:v>1600</c:v>
                </c:pt>
                <c:pt idx="6">
                  <c:v>55</c:v>
                </c:pt>
                <c:pt idx="7">
                  <c:v>68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17</c:v>
                </c:pt>
                <c:pt idx="15">
                  <c:v>104714</c:v>
                </c:pt>
                <c:pt idx="16">
                  <c:v>105963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6685</c:v>
                </c:pt>
                <c:pt idx="3">
                  <c:v>7052</c:v>
                </c:pt>
                <c:pt idx="4">
                  <c:v>300</c:v>
                </c:pt>
                <c:pt idx="5">
                  <c:v>138</c:v>
                </c:pt>
                <c:pt idx="6">
                  <c:v>6061</c:v>
                </c:pt>
                <c:pt idx="7">
                  <c:v>5997</c:v>
                </c:pt>
                <c:pt idx="8">
                  <c:v>1947</c:v>
                </c:pt>
                <c:pt idx="9">
                  <c:v>2050</c:v>
                </c:pt>
                <c:pt idx="10">
                  <c:v>3393</c:v>
                </c:pt>
                <c:pt idx="11">
                  <c:v>3659</c:v>
                </c:pt>
                <c:pt idx="12">
                  <c:v>2737</c:v>
                </c:pt>
                <c:pt idx="13">
                  <c:v>2699</c:v>
                </c:pt>
                <c:pt idx="15">
                  <c:v>56852</c:v>
                </c:pt>
                <c:pt idx="16">
                  <c:v>57211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33</c:v>
                </c:pt>
                <c:pt idx="4">
                  <c:v>11</c:v>
                </c:pt>
                <c:pt idx="5">
                  <c:v>9</c:v>
                </c:pt>
                <c:pt idx="6">
                  <c:v>43</c:v>
                </c:pt>
                <c:pt idx="7">
                  <c:v>55</c:v>
                </c:pt>
                <c:pt idx="8">
                  <c:v>18</c:v>
                </c:pt>
                <c:pt idx="9">
                  <c:v>10</c:v>
                </c:pt>
                <c:pt idx="10">
                  <c:v>26</c:v>
                </c:pt>
                <c:pt idx="11">
                  <c:v>23</c:v>
                </c:pt>
                <c:pt idx="12">
                  <c:v>3</c:v>
                </c:pt>
                <c:pt idx="13">
                  <c:v>20</c:v>
                </c:pt>
                <c:pt idx="15">
                  <c:v>720</c:v>
                </c:pt>
                <c:pt idx="16">
                  <c:v>745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67</c:v>
                </c:pt>
                <c:pt idx="4">
                  <c:v>20</c:v>
                </c:pt>
                <c:pt idx="6">
                  <c:v>98</c:v>
                </c:pt>
                <c:pt idx="8">
                  <c:v>28</c:v>
                </c:pt>
                <c:pt idx="10">
                  <c:v>49</c:v>
                </c:pt>
                <c:pt idx="12">
                  <c:v>23</c:v>
                </c:pt>
                <c:pt idx="15">
                  <c:v>1465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6736</c:v>
                </c:pt>
                <c:pt idx="3">
                  <c:v>7105</c:v>
                </c:pt>
                <c:pt idx="4">
                  <c:v>1923</c:v>
                </c:pt>
                <c:pt idx="5">
                  <c:v>1738</c:v>
                </c:pt>
                <c:pt idx="6">
                  <c:v>6116</c:v>
                </c:pt>
                <c:pt idx="7">
                  <c:v>6065</c:v>
                </c:pt>
                <c:pt idx="8">
                  <c:v>1947</c:v>
                </c:pt>
                <c:pt idx="9">
                  <c:v>2050</c:v>
                </c:pt>
                <c:pt idx="10">
                  <c:v>3423</c:v>
                </c:pt>
                <c:pt idx="11">
                  <c:v>3675</c:v>
                </c:pt>
                <c:pt idx="12">
                  <c:v>2751</c:v>
                </c:pt>
                <c:pt idx="13">
                  <c:v>2716</c:v>
                </c:pt>
                <c:pt idx="15">
                  <c:v>161566</c:v>
                </c:pt>
                <c:pt idx="16">
                  <c:v>163174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13841</c:v>
                </c:pt>
                <c:pt idx="4">
                  <c:v>3661</c:v>
                </c:pt>
                <c:pt idx="6">
                  <c:v>12181</c:v>
                </c:pt>
                <c:pt idx="8">
                  <c:v>3997</c:v>
                </c:pt>
                <c:pt idx="10">
                  <c:v>7098</c:v>
                </c:pt>
                <c:pt idx="12">
                  <c:v>5467</c:v>
                </c:pt>
                <c:pt idx="14">
                  <c:v>46245</c:v>
                </c:pt>
                <c:pt idx="15">
                  <c:v>324740</c:v>
                </c:pt>
                <c:pt idx="17">
                  <c:v>370985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861264"/>
        <c:axId val="254863224"/>
      </c:barChart>
      <c:catAx>
        <c:axId val="25486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4863224"/>
        <c:crosses val="autoZero"/>
        <c:auto val="1"/>
        <c:lblAlgn val="ctr"/>
        <c:lblOffset val="100"/>
        <c:noMultiLvlLbl val="0"/>
      </c:catAx>
      <c:valAx>
        <c:axId val="254863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486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E73" sqref="E73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58</v>
      </c>
      <c r="C4" s="151" t="s">
        <v>57</v>
      </c>
      <c r="D4" s="110" t="s">
        <v>56</v>
      </c>
      <c r="E4" s="127"/>
      <c r="F4" s="110" t="s">
        <v>38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55</v>
      </c>
      <c r="G7" s="126"/>
      <c r="H7" s="126"/>
      <c r="I7" s="126"/>
      <c r="J7" s="126"/>
      <c r="K7" s="126"/>
      <c r="L7" s="126"/>
      <c r="M7" s="127"/>
      <c r="N7" s="120" t="s">
        <v>73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74</v>
      </c>
      <c r="O8" s="121"/>
      <c r="P8" s="122"/>
      <c r="Q8" s="154" t="s">
        <v>59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40</v>
      </c>
      <c r="E11" s="88"/>
      <c r="F11" s="87" t="s">
        <v>99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40</v>
      </c>
      <c r="E12" s="88"/>
      <c r="F12" s="87" t="s">
        <v>100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1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87" t="s">
        <v>40</v>
      </c>
      <c r="E13" s="88"/>
      <c r="F13" s="87" t="s">
        <v>101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1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87" t="s">
        <v>40</v>
      </c>
      <c r="E14" s="88"/>
      <c r="F14" s="87" t="s">
        <v>102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3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87" t="s">
        <v>40</v>
      </c>
      <c r="E15" s="88"/>
      <c r="F15" s="87" t="s">
        <v>103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2</v>
      </c>
      <c r="R15" s="43"/>
    </row>
    <row r="16" spans="1:21" s="4" customFormat="1" ht="48" customHeight="1">
      <c r="A16" s="30">
        <v>6</v>
      </c>
      <c r="B16" s="143" t="s">
        <v>43</v>
      </c>
      <c r="C16" s="30" t="s">
        <v>18</v>
      </c>
      <c r="D16" s="87" t="s">
        <v>40</v>
      </c>
      <c r="E16" s="88"/>
      <c r="F16" s="87" t="s">
        <v>80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2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40</v>
      </c>
      <c r="E17" s="88"/>
      <c r="F17" s="87" t="s">
        <v>81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2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87" t="s">
        <v>40</v>
      </c>
      <c r="E18" s="88"/>
      <c r="F18" s="87" t="s">
        <v>82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87" t="s">
        <v>40</v>
      </c>
      <c r="E19" s="88"/>
      <c r="F19" s="87" t="s">
        <v>83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3">
        <v>12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87" t="s">
        <v>40</v>
      </c>
      <c r="E21" s="88"/>
      <c r="F21" s="87" t="s">
        <v>84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1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87" t="s">
        <v>40</v>
      </c>
      <c r="E22" s="88"/>
      <c r="F22" s="87" t="s">
        <v>104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2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87" t="s">
        <v>40</v>
      </c>
      <c r="E23" s="88"/>
      <c r="F23" s="87" t="s">
        <v>105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87" t="s">
        <v>40</v>
      </c>
      <c r="E25" s="88"/>
      <c r="F25" s="87" t="s">
        <v>88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40</v>
      </c>
      <c r="E26" s="88"/>
      <c r="F26" s="87" t="s">
        <v>89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2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87" t="s">
        <v>40</v>
      </c>
      <c r="E27" s="88"/>
      <c r="F27" s="87" t="s">
        <v>106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2</v>
      </c>
      <c r="R27" s="44"/>
    </row>
    <row r="28" spans="1:28" s="2" customFormat="1" ht="28.5" customHeight="1">
      <c r="A28" s="119" t="s">
        <v>123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87" t="s">
        <v>40</v>
      </c>
      <c r="E29" s="88"/>
      <c r="F29" s="87" t="s">
        <v>90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40</v>
      </c>
      <c r="E30" s="88"/>
      <c r="F30" s="87" t="s">
        <v>91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3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40</v>
      </c>
      <c r="E31" s="88"/>
      <c r="F31" s="87" t="s">
        <v>92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6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87" t="s">
        <v>40</v>
      </c>
      <c r="E34" s="88"/>
      <c r="F34" s="87" t="s">
        <v>93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7" t="s">
        <v>40</v>
      </c>
      <c r="E35" s="88"/>
      <c r="F35" s="87" t="s">
        <v>112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1.25" customHeight="1">
      <c r="A38" s="143">
        <v>21</v>
      </c>
      <c r="B38" s="143" t="s">
        <v>118</v>
      </c>
      <c r="C38" s="30" t="s">
        <v>2</v>
      </c>
      <c r="D38" s="87" t="s">
        <v>40</v>
      </c>
      <c r="E38" s="88"/>
      <c r="F38" s="87" t="s">
        <v>107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3</v>
      </c>
      <c r="R38" s="44"/>
    </row>
    <row r="39" spans="1:23" s="4" customFormat="1" ht="42" customHeight="1">
      <c r="A39" s="144"/>
      <c r="B39" s="144"/>
      <c r="C39" s="30" t="s">
        <v>28</v>
      </c>
      <c r="D39" s="87" t="s">
        <v>40</v>
      </c>
      <c r="E39" s="88"/>
      <c r="F39" s="87" t="s">
        <v>94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4</v>
      </c>
      <c r="R39" s="44"/>
    </row>
    <row r="40" spans="1:23" s="4" customFormat="1" ht="42.75" customHeight="1">
      <c r="A40" s="144"/>
      <c r="B40" s="144"/>
      <c r="C40" s="30" t="s">
        <v>3</v>
      </c>
      <c r="D40" s="87" t="s">
        <v>40</v>
      </c>
      <c r="E40" s="88"/>
      <c r="F40" s="87" t="s">
        <v>95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1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40</v>
      </c>
      <c r="E41" s="88"/>
      <c r="F41" s="87" t="s">
        <v>96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2</v>
      </c>
      <c r="R41" s="44"/>
    </row>
    <row r="42" spans="1:23" s="4" customFormat="1" ht="42" customHeight="1">
      <c r="A42" s="144"/>
      <c r="B42" s="144"/>
      <c r="C42" s="30" t="s">
        <v>126</v>
      </c>
      <c r="D42" s="87" t="s">
        <v>40</v>
      </c>
      <c r="E42" s="88"/>
      <c r="F42" s="87" t="s">
        <v>113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2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40</v>
      </c>
      <c r="E43" s="88"/>
      <c r="F43" s="87" t="s">
        <v>97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87" t="s">
        <v>40</v>
      </c>
      <c r="E44" s="88"/>
      <c r="F44" s="87" t="s">
        <v>85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87" t="s">
        <v>40</v>
      </c>
      <c r="E45" s="88"/>
      <c r="F45" s="87" t="s">
        <v>98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1</v>
      </c>
      <c r="R45" s="44"/>
    </row>
    <row r="46" spans="1:23" s="4" customFormat="1" ht="34.5" customHeight="1">
      <c r="A46" s="30">
        <v>24</v>
      </c>
      <c r="B46" s="143" t="s">
        <v>121</v>
      </c>
      <c r="C46" s="30" t="s">
        <v>127</v>
      </c>
      <c r="D46" s="87" t="s">
        <v>131</v>
      </c>
      <c r="E46" s="88"/>
      <c r="F46" s="87" t="s">
        <v>86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132</v>
      </c>
      <c r="E47" s="88"/>
      <c r="F47" s="87" t="s">
        <v>87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23">
        <v>1</v>
      </c>
      <c r="R47" s="124"/>
    </row>
    <row r="48" spans="1:23" s="6" customFormat="1" ht="26.25" customHeight="1">
      <c r="A48" s="30">
        <v>26</v>
      </c>
      <c r="B48" s="17" t="s">
        <v>36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6">
        <f>Q47+Q46+Q45+Q44+Q43+Q42+Q41+Q40+Q39+Q38+Q35+Q34+Q31+Q30+Q29+Q27+Q26+Q25+Q23+Q22+Q21+Q19+Q18+Q17+Q16+Q15+Q14+Q13+Q12+Q11</f>
        <v>72</v>
      </c>
      <c r="R48" s="167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35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61</v>
      </c>
      <c r="F51" s="92" t="s">
        <v>62</v>
      </c>
      <c r="G51" s="20">
        <v>42899</v>
      </c>
      <c r="H51" s="138" t="s">
        <v>66</v>
      </c>
      <c r="I51" s="106"/>
      <c r="J51" s="55"/>
      <c r="K51" s="138" t="s">
        <v>67</v>
      </c>
      <c r="L51" s="105"/>
      <c r="M51" s="105"/>
      <c r="N51" s="106"/>
      <c r="O51" s="139" t="s">
        <v>63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63</v>
      </c>
      <c r="H52" s="55" t="s">
        <v>64</v>
      </c>
      <c r="I52" s="56" t="s">
        <v>65</v>
      </c>
      <c r="J52" s="56"/>
      <c r="K52" s="138" t="s">
        <v>64</v>
      </c>
      <c r="L52" s="105"/>
      <c r="M52" s="106"/>
      <c r="N52" s="56" t="s">
        <v>65</v>
      </c>
      <c r="O52" s="62" t="s">
        <v>64</v>
      </c>
      <c r="P52" s="63" t="s">
        <v>68</v>
      </c>
      <c r="Q52" s="139" t="s">
        <v>69</v>
      </c>
      <c r="R52" s="141"/>
    </row>
    <row r="53" spans="1:23" s="6" customFormat="1" ht="25.5" customHeight="1">
      <c r="A53" s="147" t="s">
        <v>77</v>
      </c>
      <c r="B53" s="148"/>
      <c r="C53" s="148"/>
      <c r="D53" s="148"/>
      <c r="E53" s="100">
        <f>R53/G53</f>
        <v>1.5189859525899911</v>
      </c>
      <c r="F53" s="35" t="s">
        <v>50</v>
      </c>
      <c r="G53" s="131">
        <v>9112</v>
      </c>
      <c r="H53" s="57">
        <v>0</v>
      </c>
      <c r="I53" s="58">
        <v>51</v>
      </c>
      <c r="J53" s="59"/>
      <c r="K53" s="102">
        <v>34</v>
      </c>
      <c r="L53" s="105"/>
      <c r="M53" s="106"/>
      <c r="N53" s="58">
        <v>6685</v>
      </c>
      <c r="O53" s="64">
        <f>H53+K53</f>
        <v>34</v>
      </c>
      <c r="P53" s="85">
        <f>SUM(O53:O54)</f>
        <v>67</v>
      </c>
      <c r="Q53" s="65">
        <f>I53+N53</f>
        <v>6736</v>
      </c>
      <c r="R53" s="85">
        <f>SUM(Q53:Q54)</f>
        <v>13841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51</v>
      </c>
      <c r="G54" s="93"/>
      <c r="H54" s="57">
        <v>0</v>
      </c>
      <c r="I54" s="58">
        <v>53</v>
      </c>
      <c r="J54" s="59"/>
      <c r="K54" s="102">
        <v>33</v>
      </c>
      <c r="L54" s="103"/>
      <c r="M54" s="104"/>
      <c r="N54" s="58">
        <v>7052</v>
      </c>
      <c r="O54" s="64">
        <f t="shared" ref="O54:O64" si="0">H54+K54</f>
        <v>33</v>
      </c>
      <c r="P54" s="86"/>
      <c r="Q54" s="65">
        <f t="shared" ref="Q54:Q64" si="1">I54+N54</f>
        <v>7105</v>
      </c>
      <c r="R54" s="86"/>
    </row>
    <row r="55" spans="1:23" s="6" customFormat="1" ht="24" customHeight="1">
      <c r="A55" s="94" t="s">
        <v>78</v>
      </c>
      <c r="B55" s="95"/>
      <c r="C55" s="95"/>
      <c r="D55" s="96"/>
      <c r="E55" s="100">
        <f t="shared" ref="E55" si="2">R55/G55</f>
        <v>1.3341836734693877</v>
      </c>
      <c r="F55" s="74" t="s">
        <v>52</v>
      </c>
      <c r="G55" s="131">
        <v>2744</v>
      </c>
      <c r="H55" s="57">
        <v>7</v>
      </c>
      <c r="I55" s="58">
        <v>1623</v>
      </c>
      <c r="J55" s="57"/>
      <c r="K55" s="102">
        <v>4</v>
      </c>
      <c r="L55" s="103"/>
      <c r="M55" s="104"/>
      <c r="N55" s="58">
        <v>300</v>
      </c>
      <c r="O55" s="64">
        <f t="shared" si="0"/>
        <v>11</v>
      </c>
      <c r="P55" s="85">
        <f t="shared" ref="P55" si="3">SUM(O55:O56)</f>
        <v>20</v>
      </c>
      <c r="Q55" s="65">
        <f t="shared" si="1"/>
        <v>1923</v>
      </c>
      <c r="R55" s="85">
        <f>SUM(Q55:Q56)</f>
        <v>3661</v>
      </c>
    </row>
    <row r="56" spans="1:23" s="6" customFormat="1" ht="23.25" customHeight="1">
      <c r="A56" s="97"/>
      <c r="B56" s="98"/>
      <c r="C56" s="98"/>
      <c r="D56" s="99"/>
      <c r="E56" s="101"/>
      <c r="F56" s="74" t="s">
        <v>53</v>
      </c>
      <c r="G56" s="93"/>
      <c r="H56" s="57">
        <v>9</v>
      </c>
      <c r="I56" s="58">
        <v>1600</v>
      </c>
      <c r="J56" s="57"/>
      <c r="K56" s="102">
        <v>0</v>
      </c>
      <c r="L56" s="103"/>
      <c r="M56" s="104"/>
      <c r="N56" s="58">
        <v>138</v>
      </c>
      <c r="O56" s="64">
        <f t="shared" si="0"/>
        <v>9</v>
      </c>
      <c r="P56" s="86"/>
      <c r="Q56" s="65">
        <f t="shared" si="1"/>
        <v>1738</v>
      </c>
      <c r="R56" s="86"/>
    </row>
    <row r="57" spans="1:23" s="6" customFormat="1" ht="25.5" customHeight="1">
      <c r="A57" s="94" t="s">
        <v>108</v>
      </c>
      <c r="B57" s="95"/>
      <c r="C57" s="95"/>
      <c r="D57" s="96"/>
      <c r="E57" s="100">
        <f t="shared" ref="E57" si="4">R57/G57</f>
        <v>0.876646275638719</v>
      </c>
      <c r="F57" s="74" t="s">
        <v>20</v>
      </c>
      <c r="G57" s="131">
        <v>13895</v>
      </c>
      <c r="H57" s="57">
        <v>0</v>
      </c>
      <c r="I57" s="58">
        <v>55</v>
      </c>
      <c r="J57" s="57"/>
      <c r="K57" s="102">
        <v>43</v>
      </c>
      <c r="L57" s="103"/>
      <c r="M57" s="104"/>
      <c r="N57" s="58">
        <v>6061</v>
      </c>
      <c r="O57" s="64">
        <f t="shared" si="0"/>
        <v>43</v>
      </c>
      <c r="P57" s="85">
        <f t="shared" ref="P57" si="5">SUM(O57:O58)</f>
        <v>98</v>
      </c>
      <c r="Q57" s="65">
        <f t="shared" si="1"/>
        <v>6116</v>
      </c>
      <c r="R57" s="85">
        <f t="shared" ref="R57" si="6">SUM(Q57:Q58)</f>
        <v>12181</v>
      </c>
    </row>
    <row r="58" spans="1:23" s="6" customFormat="1" ht="25.5" customHeight="1">
      <c r="A58" s="97"/>
      <c r="B58" s="98"/>
      <c r="C58" s="98"/>
      <c r="D58" s="99"/>
      <c r="E58" s="101"/>
      <c r="F58" s="74" t="s">
        <v>45</v>
      </c>
      <c r="G58" s="93"/>
      <c r="H58" s="57">
        <v>0</v>
      </c>
      <c r="I58" s="58">
        <v>68</v>
      </c>
      <c r="J58" s="57"/>
      <c r="K58" s="102">
        <v>55</v>
      </c>
      <c r="L58" s="103"/>
      <c r="M58" s="104"/>
      <c r="N58" s="58">
        <v>5997</v>
      </c>
      <c r="O58" s="64">
        <f t="shared" si="0"/>
        <v>55</v>
      </c>
      <c r="P58" s="86"/>
      <c r="Q58" s="65">
        <f t="shared" si="1"/>
        <v>6065</v>
      </c>
      <c r="R58" s="86"/>
    </row>
    <row r="59" spans="1:23" s="6" customFormat="1" ht="25.5" customHeight="1">
      <c r="A59" s="94" t="s">
        <v>109</v>
      </c>
      <c r="B59" s="95"/>
      <c r="C59" s="95"/>
      <c r="D59" s="96"/>
      <c r="E59" s="100">
        <f t="shared" ref="E59" si="7">R59/G59</f>
        <v>1.4331301541771244</v>
      </c>
      <c r="F59" s="35" t="s">
        <v>46</v>
      </c>
      <c r="G59" s="131">
        <v>2789</v>
      </c>
      <c r="H59" s="57">
        <v>0</v>
      </c>
      <c r="I59" s="58">
        <v>0</v>
      </c>
      <c r="J59" s="58"/>
      <c r="K59" s="102">
        <v>18</v>
      </c>
      <c r="L59" s="103"/>
      <c r="M59" s="104"/>
      <c r="N59" s="58">
        <v>1947</v>
      </c>
      <c r="O59" s="64">
        <f t="shared" si="0"/>
        <v>18</v>
      </c>
      <c r="P59" s="85">
        <f>SUM(O59:O60)</f>
        <v>28</v>
      </c>
      <c r="Q59" s="65">
        <f t="shared" si="1"/>
        <v>1947</v>
      </c>
      <c r="R59" s="85">
        <f t="shared" ref="R59" si="8">SUM(Q59:Q60)</f>
        <v>3997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47</v>
      </c>
      <c r="G60" s="93"/>
      <c r="H60" s="57">
        <v>0</v>
      </c>
      <c r="I60" s="58">
        <v>0</v>
      </c>
      <c r="J60" s="58"/>
      <c r="K60" s="102">
        <v>10</v>
      </c>
      <c r="L60" s="103"/>
      <c r="M60" s="104"/>
      <c r="N60" s="58">
        <v>2050</v>
      </c>
      <c r="O60" s="64">
        <f t="shared" si="0"/>
        <v>10</v>
      </c>
      <c r="P60" s="86"/>
      <c r="Q60" s="65">
        <f t="shared" si="1"/>
        <v>2050</v>
      </c>
      <c r="R60" s="86"/>
    </row>
    <row r="61" spans="1:23" s="6" customFormat="1" ht="25.5" customHeight="1">
      <c r="A61" s="94" t="s">
        <v>110</v>
      </c>
      <c r="B61" s="95"/>
      <c r="C61" s="95"/>
      <c r="D61" s="96"/>
      <c r="E61" s="100">
        <f>R61/G61</f>
        <v>1.1515249837767683</v>
      </c>
      <c r="F61" s="23" t="s">
        <v>114</v>
      </c>
      <c r="G61" s="131">
        <v>6164</v>
      </c>
      <c r="H61" s="57">
        <v>0</v>
      </c>
      <c r="I61" s="60">
        <v>30</v>
      </c>
      <c r="J61" s="61"/>
      <c r="K61" s="102">
        <v>26</v>
      </c>
      <c r="L61" s="103"/>
      <c r="M61" s="104"/>
      <c r="N61" s="60">
        <v>3393</v>
      </c>
      <c r="O61" s="64">
        <f t="shared" si="0"/>
        <v>26</v>
      </c>
      <c r="P61" s="85">
        <f>SUM(O61:O62)</f>
        <v>49</v>
      </c>
      <c r="Q61" s="65">
        <f t="shared" si="1"/>
        <v>3423</v>
      </c>
      <c r="R61" s="85">
        <f t="shared" ref="R61" si="9">SUM(Q61:Q62)</f>
        <v>7098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76</v>
      </c>
      <c r="G62" s="93"/>
      <c r="H62" s="57">
        <v>0</v>
      </c>
      <c r="I62" s="60">
        <v>16</v>
      </c>
      <c r="J62" s="61"/>
      <c r="K62" s="102">
        <v>23</v>
      </c>
      <c r="L62" s="103"/>
      <c r="M62" s="104"/>
      <c r="N62" s="60">
        <v>3659</v>
      </c>
      <c r="O62" s="64">
        <f t="shared" si="0"/>
        <v>23</v>
      </c>
      <c r="P62" s="86"/>
      <c r="Q62" s="65">
        <f t="shared" si="1"/>
        <v>3675</v>
      </c>
      <c r="R62" s="86"/>
    </row>
    <row r="63" spans="1:23" s="6" customFormat="1" ht="25.5" customHeight="1">
      <c r="A63" s="94" t="s">
        <v>111</v>
      </c>
      <c r="B63" s="95"/>
      <c r="C63" s="95"/>
      <c r="D63" s="96"/>
      <c r="E63" s="100">
        <f>R63/G63</f>
        <v>1.3179845708775313</v>
      </c>
      <c r="F63" s="23" t="s">
        <v>41</v>
      </c>
      <c r="G63" s="131">
        <v>4148</v>
      </c>
      <c r="H63" s="57">
        <v>0</v>
      </c>
      <c r="I63" s="60">
        <v>14</v>
      </c>
      <c r="J63" s="61"/>
      <c r="K63" s="102">
        <v>3</v>
      </c>
      <c r="L63" s="103"/>
      <c r="M63" s="104"/>
      <c r="N63" s="60">
        <v>2737</v>
      </c>
      <c r="O63" s="64">
        <f t="shared" si="0"/>
        <v>3</v>
      </c>
      <c r="P63" s="85">
        <f t="shared" ref="P63" si="10">SUM(O63:O64)</f>
        <v>23</v>
      </c>
      <c r="Q63" s="65">
        <f t="shared" si="1"/>
        <v>2751</v>
      </c>
      <c r="R63" s="85">
        <f t="shared" ref="R63" si="11">SUM(Q63:Q64)</f>
        <v>5467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42</v>
      </c>
      <c r="G64" s="93"/>
      <c r="H64" s="57">
        <v>0</v>
      </c>
      <c r="I64" s="60">
        <v>17</v>
      </c>
      <c r="J64" s="61"/>
      <c r="K64" s="102">
        <v>20</v>
      </c>
      <c r="L64" s="103"/>
      <c r="M64" s="104"/>
      <c r="N64" s="60">
        <v>2699</v>
      </c>
      <c r="O64" s="64">
        <f t="shared" si="0"/>
        <v>20</v>
      </c>
      <c r="P64" s="86"/>
      <c r="Q64" s="65">
        <f t="shared" si="1"/>
        <v>2716</v>
      </c>
      <c r="R64" s="86"/>
    </row>
    <row r="65" spans="1:20" s="6" customFormat="1" ht="35.25" customHeight="1">
      <c r="A65" s="119" t="s">
        <v>48</v>
      </c>
      <c r="B65" s="149"/>
      <c r="C65" s="149"/>
      <c r="D65" s="150"/>
      <c r="E65" s="66">
        <f>R65/G65</f>
        <v>1.1902862143518995</v>
      </c>
      <c r="F65" s="24"/>
      <c r="G65" s="71">
        <f>SUM(G53:G64)</f>
        <v>38852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7">
        <f>SUM(R53:R64)</f>
        <v>46245</v>
      </c>
    </row>
    <row r="66" spans="1:20" s="6" customFormat="1" ht="32.25" customHeight="1">
      <c r="A66" s="94" t="s">
        <v>79</v>
      </c>
      <c r="B66" s="95"/>
      <c r="C66" s="95"/>
      <c r="D66" s="96"/>
      <c r="E66" s="100">
        <f>R66/G66</f>
        <v>1.0081805622390214</v>
      </c>
      <c r="F66" s="35" t="s">
        <v>49</v>
      </c>
      <c r="G66" s="131">
        <v>322105</v>
      </c>
      <c r="H66" s="48">
        <v>468</v>
      </c>
      <c r="I66" s="22">
        <v>104714</v>
      </c>
      <c r="J66" s="32"/>
      <c r="K66" s="107">
        <v>252</v>
      </c>
      <c r="L66" s="108"/>
      <c r="M66" s="109"/>
      <c r="N66" s="22">
        <v>56852</v>
      </c>
      <c r="O66" s="69">
        <f>H66+K66</f>
        <v>720</v>
      </c>
      <c r="P66" s="132">
        <f>SUM(O66:O67)</f>
        <v>1465</v>
      </c>
      <c r="Q66" s="70">
        <f>I66+N66</f>
        <v>161566</v>
      </c>
      <c r="R66" s="132">
        <f>SUM(Q66:Q67)</f>
        <v>324740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48">
        <v>484</v>
      </c>
      <c r="I67" s="22">
        <v>105963</v>
      </c>
      <c r="J67" s="32"/>
      <c r="K67" s="107">
        <v>261</v>
      </c>
      <c r="L67" s="108"/>
      <c r="M67" s="109"/>
      <c r="N67" s="22">
        <v>57211</v>
      </c>
      <c r="O67" s="69">
        <f>H67+K67</f>
        <v>745</v>
      </c>
      <c r="P67" s="133"/>
      <c r="Q67" s="70">
        <f>I67+N67</f>
        <v>163174</v>
      </c>
      <c r="R67" s="133"/>
    </row>
    <row r="68" spans="1:20" s="6" customFormat="1" ht="32.25" customHeight="1">
      <c r="A68" s="49"/>
      <c r="B68" s="165" t="s">
        <v>36</v>
      </c>
      <c r="C68" s="165"/>
      <c r="D68" s="165"/>
      <c r="E68" s="66">
        <f>R68/G68</f>
        <v>1.0277817025296643</v>
      </c>
      <c r="F68" s="50"/>
      <c r="G68" s="68">
        <f>G66+G65</f>
        <v>360957</v>
      </c>
      <c r="H68" s="51"/>
      <c r="I68" s="51"/>
      <c r="J68" s="51"/>
      <c r="K68" s="51"/>
      <c r="L68" s="51"/>
      <c r="M68" s="51"/>
      <c r="N68" s="51"/>
      <c r="O68" s="52"/>
      <c r="P68" s="53"/>
      <c r="Q68" s="54"/>
      <c r="R68" s="68">
        <f>SUM(R65:R67)</f>
        <v>370985</v>
      </c>
    </row>
    <row r="69" spans="1:20" s="6" customFormat="1" ht="60" customHeight="1">
      <c r="A69" s="26"/>
      <c r="B69" s="143" t="s">
        <v>128</v>
      </c>
      <c r="C69" s="82" t="s">
        <v>130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135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6" customFormat="1" ht="40.5" customHeight="1">
      <c r="A71" s="161" t="s">
        <v>129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7"/>
    </row>
    <row r="72" spans="1:20" s="76" customFormat="1" ht="42.75" customHeight="1">
      <c r="A72" s="78"/>
      <c r="B72" s="80" t="s">
        <v>134</v>
      </c>
      <c r="C72" s="81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2018-06-13T00:52:47Z</cp:lastPrinted>
  <dcterms:created xsi:type="dcterms:W3CDTF">2007-08-14T04:27:29Z</dcterms:created>
  <dcterms:modified xsi:type="dcterms:W3CDTF">2018-06-13T00:54:32Z</dcterms:modified>
</cp:coreProperties>
</file>