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Q66" i="1" l="1"/>
  <c r="G65" i="1" l="1"/>
  <c r="G68" i="1" s="1"/>
  <c r="O67" i="1" l="1"/>
  <c r="O66" i="1"/>
  <c r="Q67" i="1" l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66" i="1" l="1"/>
  <c r="E66" i="1" s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P57" i="1"/>
  <c r="R55" i="1"/>
  <c r="P55" i="1"/>
  <c r="P53" i="1"/>
  <c r="E55" i="1" l="1"/>
  <c r="R65" i="1"/>
  <c r="R68" i="1" s="1"/>
  <c r="N48" i="1"/>
  <c r="Q48" i="1"/>
  <c r="E65" i="1" l="1"/>
  <c r="E68" i="1"/>
  <c r="S48" i="1"/>
</calcChain>
</file>

<file path=xl/sharedStrings.xml><?xml version="1.0" encoding="utf-8"?>
<sst xmlns="http://schemas.openxmlformats.org/spreadsheetml/2006/main" count="179" uniqueCount="146">
  <si>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</si>
  <si>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</si>
  <si>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</si>
  <si>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</si>
  <si>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</si>
  <si>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</si>
  <si>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</si>
  <si>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</si>
  <si>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</si>
  <si>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</si>
  <si>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</si>
  <si>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</si>
  <si>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</si>
  <si>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</si>
  <si>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</si>
  <si>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</si>
  <si>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</si>
  <si>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</si>
  <si>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</si>
  <si>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</si>
  <si>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</si>
  <si>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</si>
  <si>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</si>
  <si>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</si>
  <si>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</si>
  <si>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</si>
  <si>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</si>
  <si>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</si>
  <si>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</si>
  <si>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</si>
  <si>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</si>
  <si>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</si>
  <si>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</si>
  <si>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</si>
  <si>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</si>
  <si>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</si>
  <si>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</si>
  <si>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</si>
  <si>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</si>
  <si>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</si>
  <si>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</si>
  <si>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</si>
  <si>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</si>
  <si>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</si>
  <si>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</si>
  <si>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</si>
  <si>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</si>
  <si>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</si>
  <si>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</si>
  <si>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</si>
  <si>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</si>
  <si>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</si>
  <si>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</si>
  <si>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</si>
  <si>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</si>
  <si>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</si>
  <si>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</si>
  <si>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</si>
  <si>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</si>
  <si>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</si>
  <si>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</si>
  <si>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</si>
  <si>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</si>
  <si>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</si>
  <si>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</si>
  <si>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</si>
  <si>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</si>
  <si>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</si>
  <si>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</si>
  <si>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</si>
  <si>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</si>
  <si>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</si>
  <si>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</si>
  <si>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</si>
  <si>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</si>
  <si>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</si>
  <si>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</si>
  <si>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</si>
  <si>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</si>
  <si>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</si>
  <si>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</si>
  <si>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</si>
  <si>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</si>
  <si>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</si>
  <si>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</si>
  <si>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</si>
  <si>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</si>
  <si>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</si>
  <si>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</si>
  <si>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</si>
  <si>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</si>
  <si>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</si>
  <si>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</si>
  <si>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</si>
  <si>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</si>
  <si>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</si>
  <si>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</si>
  <si>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</si>
  <si>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</si>
  <si>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</si>
  <si>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</si>
  <si>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</si>
  <si>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</si>
  <si>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</si>
  <si>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</si>
  <si>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</si>
  <si>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</si>
  <si>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</si>
  <si>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</si>
  <si>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</si>
  <si>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</si>
  <si>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</si>
  <si>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</si>
  <si>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</si>
  <si>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</si>
  <si>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</si>
  <si>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</si>
  <si>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</si>
  <si>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</si>
  <si>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</si>
  <si>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</si>
  <si>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</si>
  <si>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</si>
  <si>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</si>
  <si>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</si>
  <si>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</si>
  <si>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</si>
  <si>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</si>
  <si>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</si>
  <si>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</si>
  <si>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</si>
  <si>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</si>
  <si>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</si>
  <si>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</si>
  <si>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камабр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</si>
  <si>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</si>
  <si>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</si>
  <si>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</si>
  <si>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</si>
  <si>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</si>
  <si>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</si>
  <si>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 </t>
  </si>
  <si>
    <t>Оиди ҳолати роҳҳои автомобилгард ва ағбаҳо ба ҳолати  19.05.2019с</t>
  </si>
  <si>
    <t>Иҷрокунанда: Кавраков Б.</t>
  </si>
  <si>
    <t xml:space="preserve"> Ҳамагӣ дар Ҷумҳурии Ӯзбекистон 80 вагон дар харакат аз он ҷумла : 1 в равғани техники, 1 в - битум, 1 в - сӯзишвории дизели, 6 в - сӯзишвории реактиви, 71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</si>
  <si>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rPr>
        <sz val="14"/>
        <rFont val="Times New Roman Tajik 1.0"/>
        <charset val="204"/>
      </rPr>
      <t xml:space="preserve">р/б Ваҳдат - Рашт -Ҷиргатол км 94-95 (Нуробод, мав. Қумоқ), роҳ аз ҳарду самт  баста бо сабаби фаромадани сел, борон   </t>
    </r>
    <r>
      <rPr>
        <sz val="19"/>
        <rFont val="Times New Roman Tajik 1.0"/>
        <family val="1"/>
        <charset val="204"/>
      </rPr>
      <t xml:space="preserve">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</si>
</sst>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  <font>
      <sz val="19"/>
      <color theme="1"/>
      <name val="Times New Roman"/>
      <family val="1"/>
      <charset val="204"/>
    </font>
    <font>
      <sz val="14"/>
      <name val="Times New Roman Tajik 1.0"/>
      <charset val="204"/>
    </font>
    <font>
      <sz val="19"/>
      <name val="Times New Roman Tajik 1.0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70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4" fillId="0" borderId="1" xfId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28" fillId="0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0.71615241949081099</c:v>
                </c:pt>
                <c:pt idx="4" formatCode="0%">
                  <c:v>0.59025436714679747</c:v>
                </c:pt>
                <c:pt idx="6" formatCode="0%">
                  <c:v>0.98053691275167787</c:v>
                </c:pt>
                <c:pt idx="8" formatCode="0%">
                  <c:v>0.99507085643869375</c:v>
                </c:pt>
                <c:pt idx="10" formatCode="0%">
                  <c:v>1.1152810501514641</c:v>
                </c:pt>
                <c:pt idx="12" formatCode="0%">
                  <c:v>0.90334969063366755</c:v>
                </c:pt>
                <c:pt idx="14" formatCode="0%">
                  <c:v>0.88102967283794065</c:v>
                </c:pt>
                <c:pt idx="15" formatCode="0%">
                  <c:v>0.35247272211988095</c:v>
                </c:pt>
                <c:pt idx="17" formatCode="0%">
                  <c:v>0.4172546703552889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43239</c:v>
                </c:pt>
                <c:pt idx="1">
                  <c:v>0</c:v>
                </c:pt>
                <c:pt idx="2">
                  <c:v>11862</c:v>
                </c:pt>
                <c:pt idx="4">
                  <c:v>3263</c:v>
                </c:pt>
                <c:pt idx="6">
                  <c:v>10430</c:v>
                </c:pt>
                <c:pt idx="8">
                  <c:v>3246</c:v>
                </c:pt>
                <c:pt idx="10">
                  <c:v>5942</c:v>
                </c:pt>
                <c:pt idx="12">
                  <c:v>4687</c:v>
                </c:pt>
                <c:pt idx="14">
                  <c:v>39430</c:v>
                </c:pt>
                <c:pt idx="15">
                  <c:v>282280</c:v>
                </c:pt>
                <c:pt idx="17">
                  <c:v>321710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289</c:v>
                </c:pt>
                <c:pt idx="16">
                  <c:v>319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910</c:v>
                </c:pt>
                <c:pt idx="5">
                  <c:v>963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31468</c:v>
                </c:pt>
                <c:pt idx="16">
                  <c:v>33373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4285</c:v>
                </c:pt>
                <c:pt idx="3">
                  <c:v>4210</c:v>
                </c:pt>
                <c:pt idx="4">
                  <c:v>32</c:v>
                </c:pt>
                <c:pt idx="5">
                  <c:v>21</c:v>
                </c:pt>
                <c:pt idx="6">
                  <c:v>5187</c:v>
                </c:pt>
                <c:pt idx="7">
                  <c:v>5035</c:v>
                </c:pt>
                <c:pt idx="8">
                  <c:v>1526</c:v>
                </c:pt>
                <c:pt idx="9">
                  <c:v>1704</c:v>
                </c:pt>
                <c:pt idx="10">
                  <c:v>3139</c:v>
                </c:pt>
                <c:pt idx="11">
                  <c:v>3488</c:v>
                </c:pt>
                <c:pt idx="12">
                  <c:v>2215</c:v>
                </c:pt>
                <c:pt idx="13">
                  <c:v>2019</c:v>
                </c:pt>
                <c:pt idx="15">
                  <c:v>16780</c:v>
                </c:pt>
                <c:pt idx="16">
                  <c:v>17875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54</c:v>
                </c:pt>
                <c:pt idx="3">
                  <c:v>50</c:v>
                </c:pt>
                <c:pt idx="4">
                  <c:v>3</c:v>
                </c:pt>
                <c:pt idx="5">
                  <c:v>8</c:v>
                </c:pt>
                <c:pt idx="6">
                  <c:v>36</c:v>
                </c:pt>
                <c:pt idx="7">
                  <c:v>49</c:v>
                </c:pt>
                <c:pt idx="8">
                  <c:v>0</c:v>
                </c:pt>
                <c:pt idx="9">
                  <c:v>0</c:v>
                </c:pt>
                <c:pt idx="10">
                  <c:v>31</c:v>
                </c:pt>
                <c:pt idx="11">
                  <c:v>25</c:v>
                </c:pt>
                <c:pt idx="12">
                  <c:v>15</c:v>
                </c:pt>
                <c:pt idx="13">
                  <c:v>15</c:v>
                </c:pt>
                <c:pt idx="15">
                  <c:v>445</c:v>
                </c:pt>
                <c:pt idx="16">
                  <c:v>490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104</c:v>
                </c:pt>
                <c:pt idx="4">
                  <c:v>11</c:v>
                </c:pt>
                <c:pt idx="6">
                  <c:v>85</c:v>
                </c:pt>
                <c:pt idx="8">
                  <c:v>0</c:v>
                </c:pt>
                <c:pt idx="10">
                  <c:v>56</c:v>
                </c:pt>
                <c:pt idx="12">
                  <c:v>30</c:v>
                </c:pt>
                <c:pt idx="15">
                  <c:v>935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4285</c:v>
                </c:pt>
                <c:pt idx="3">
                  <c:v>4210</c:v>
                </c:pt>
                <c:pt idx="4">
                  <c:v>942</c:v>
                </c:pt>
                <c:pt idx="5">
                  <c:v>984</c:v>
                </c:pt>
                <c:pt idx="6">
                  <c:v>5187</c:v>
                </c:pt>
                <c:pt idx="7">
                  <c:v>5040</c:v>
                </c:pt>
                <c:pt idx="8">
                  <c:v>1526</c:v>
                </c:pt>
                <c:pt idx="9">
                  <c:v>1704</c:v>
                </c:pt>
                <c:pt idx="10">
                  <c:v>3139</c:v>
                </c:pt>
                <c:pt idx="11">
                  <c:v>3488</c:v>
                </c:pt>
                <c:pt idx="12">
                  <c:v>2215</c:v>
                </c:pt>
                <c:pt idx="13">
                  <c:v>2019</c:v>
                </c:pt>
                <c:pt idx="15">
                  <c:v>48248</c:v>
                </c:pt>
                <c:pt idx="16">
                  <c:v>51248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8495</c:v>
                </c:pt>
                <c:pt idx="4">
                  <c:v>1926</c:v>
                </c:pt>
                <c:pt idx="6">
                  <c:v>10227</c:v>
                </c:pt>
                <c:pt idx="8">
                  <c:v>3230</c:v>
                </c:pt>
                <c:pt idx="10">
                  <c:v>6627</c:v>
                </c:pt>
                <c:pt idx="12">
                  <c:v>4234</c:v>
                </c:pt>
                <c:pt idx="14">
                  <c:v>34739</c:v>
                </c:pt>
                <c:pt idx="15">
                  <c:v>99496</c:v>
                </c:pt>
                <c:pt idx="17">
                  <c:v>134235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1716744"/>
        <c:axId val="171718312"/>
      </c:barChart>
      <c:catAx>
        <c:axId val="171716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1718312"/>
        <c:crosses val="autoZero"/>
        <c:auto val="1"/>
        <c:lblAlgn val="ctr"/>
        <c:lblOffset val="100"/>
        <c:noMultiLvlLbl val="0"/>
      </c:catAx>
      <c:valAx>
        <c:axId val="171718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1716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0.71615241949081099</c:v>
                </c:pt>
                <c:pt idx="4" formatCode="0%">
                  <c:v>0.59025436714679747</c:v>
                </c:pt>
                <c:pt idx="6" formatCode="0%">
                  <c:v>0.98053691275167787</c:v>
                </c:pt>
                <c:pt idx="8" formatCode="0%">
                  <c:v>0.99507085643869375</c:v>
                </c:pt>
                <c:pt idx="10" formatCode="0%">
                  <c:v>1.1152810501514641</c:v>
                </c:pt>
                <c:pt idx="12" formatCode="0%">
                  <c:v>0.90334969063366755</c:v>
                </c:pt>
                <c:pt idx="14" formatCode="0%">
                  <c:v>0.88102967283794065</c:v>
                </c:pt>
                <c:pt idx="15" formatCode="0%">
                  <c:v>0.35247272211988095</c:v>
                </c:pt>
                <c:pt idx="17" formatCode="0%">
                  <c:v>0.4172546703552889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43239</c:v>
                </c:pt>
                <c:pt idx="1">
                  <c:v>0</c:v>
                </c:pt>
                <c:pt idx="2">
                  <c:v>11862</c:v>
                </c:pt>
                <c:pt idx="4">
                  <c:v>3263</c:v>
                </c:pt>
                <c:pt idx="6">
                  <c:v>10430</c:v>
                </c:pt>
                <c:pt idx="8">
                  <c:v>3246</c:v>
                </c:pt>
                <c:pt idx="10">
                  <c:v>5942</c:v>
                </c:pt>
                <c:pt idx="12">
                  <c:v>4687</c:v>
                </c:pt>
                <c:pt idx="14">
                  <c:v>39430</c:v>
                </c:pt>
                <c:pt idx="15">
                  <c:v>282280</c:v>
                </c:pt>
                <c:pt idx="17">
                  <c:v>321710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289</c:v>
                </c:pt>
                <c:pt idx="16">
                  <c:v>319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910</c:v>
                </c:pt>
                <c:pt idx="5">
                  <c:v>963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31468</c:v>
                </c:pt>
                <c:pt idx="16">
                  <c:v>33373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4285</c:v>
                </c:pt>
                <c:pt idx="3">
                  <c:v>4210</c:v>
                </c:pt>
                <c:pt idx="4">
                  <c:v>32</c:v>
                </c:pt>
                <c:pt idx="5">
                  <c:v>21</c:v>
                </c:pt>
                <c:pt idx="6">
                  <c:v>5187</c:v>
                </c:pt>
                <c:pt idx="7">
                  <c:v>5035</c:v>
                </c:pt>
                <c:pt idx="8">
                  <c:v>1526</c:v>
                </c:pt>
                <c:pt idx="9">
                  <c:v>1704</c:v>
                </c:pt>
                <c:pt idx="10">
                  <c:v>3139</c:v>
                </c:pt>
                <c:pt idx="11">
                  <c:v>3488</c:v>
                </c:pt>
                <c:pt idx="12">
                  <c:v>2215</c:v>
                </c:pt>
                <c:pt idx="13">
                  <c:v>2019</c:v>
                </c:pt>
                <c:pt idx="15">
                  <c:v>16780</c:v>
                </c:pt>
                <c:pt idx="16">
                  <c:v>17875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54</c:v>
                </c:pt>
                <c:pt idx="3">
                  <c:v>50</c:v>
                </c:pt>
                <c:pt idx="4">
                  <c:v>3</c:v>
                </c:pt>
                <c:pt idx="5">
                  <c:v>8</c:v>
                </c:pt>
                <c:pt idx="6">
                  <c:v>36</c:v>
                </c:pt>
                <c:pt idx="7">
                  <c:v>49</c:v>
                </c:pt>
                <c:pt idx="8">
                  <c:v>0</c:v>
                </c:pt>
                <c:pt idx="9">
                  <c:v>0</c:v>
                </c:pt>
                <c:pt idx="10">
                  <c:v>31</c:v>
                </c:pt>
                <c:pt idx="11">
                  <c:v>25</c:v>
                </c:pt>
                <c:pt idx="12">
                  <c:v>15</c:v>
                </c:pt>
                <c:pt idx="13">
                  <c:v>15</c:v>
                </c:pt>
                <c:pt idx="15">
                  <c:v>445</c:v>
                </c:pt>
                <c:pt idx="16">
                  <c:v>490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104</c:v>
                </c:pt>
                <c:pt idx="4">
                  <c:v>11</c:v>
                </c:pt>
                <c:pt idx="6">
                  <c:v>85</c:v>
                </c:pt>
                <c:pt idx="8">
                  <c:v>0</c:v>
                </c:pt>
                <c:pt idx="10">
                  <c:v>56</c:v>
                </c:pt>
                <c:pt idx="12">
                  <c:v>30</c:v>
                </c:pt>
                <c:pt idx="15">
                  <c:v>935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4285</c:v>
                </c:pt>
                <c:pt idx="3">
                  <c:v>4210</c:v>
                </c:pt>
                <c:pt idx="4">
                  <c:v>942</c:v>
                </c:pt>
                <c:pt idx="5">
                  <c:v>984</c:v>
                </c:pt>
                <c:pt idx="6">
                  <c:v>5187</c:v>
                </c:pt>
                <c:pt idx="7">
                  <c:v>5040</c:v>
                </c:pt>
                <c:pt idx="8">
                  <c:v>1526</c:v>
                </c:pt>
                <c:pt idx="9">
                  <c:v>1704</c:v>
                </c:pt>
                <c:pt idx="10">
                  <c:v>3139</c:v>
                </c:pt>
                <c:pt idx="11">
                  <c:v>3488</c:v>
                </c:pt>
                <c:pt idx="12">
                  <c:v>2215</c:v>
                </c:pt>
                <c:pt idx="13">
                  <c:v>2019</c:v>
                </c:pt>
                <c:pt idx="15">
                  <c:v>48248</c:v>
                </c:pt>
                <c:pt idx="16">
                  <c:v>51248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8495</c:v>
                </c:pt>
                <c:pt idx="4">
                  <c:v>1926</c:v>
                </c:pt>
                <c:pt idx="6">
                  <c:v>10227</c:v>
                </c:pt>
                <c:pt idx="8">
                  <c:v>3230</c:v>
                </c:pt>
                <c:pt idx="10">
                  <c:v>6627</c:v>
                </c:pt>
                <c:pt idx="12">
                  <c:v>4234</c:v>
                </c:pt>
                <c:pt idx="14">
                  <c:v>34739</c:v>
                </c:pt>
                <c:pt idx="15">
                  <c:v>99496</c:v>
                </c:pt>
                <c:pt idx="17">
                  <c:v>134235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1719488"/>
        <c:axId val="172706112"/>
      </c:barChart>
      <c:catAx>
        <c:axId val="171719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2706112"/>
        <c:crosses val="autoZero"/>
        <c:auto val="1"/>
        <c:lblAlgn val="ctr"/>
        <c:lblOffset val="100"/>
        <c:noMultiLvlLbl val="0"/>
      </c:catAx>
      <c:valAx>
        <c:axId val="17270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1719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16" zoomScale="70" zoomScaleSheetLayoutView="70" workbookViewId="0">
      <selection activeCell="F26" sqref="F26:M26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2" t="s">
        <v>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</row>
    <row r="2" spans="1:21" ht="27" customHeight="1">
      <c r="A2" s="147" t="s">
        <v>142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2" t="s">
        <v>32</v>
      </c>
      <c r="B4" s="102" t="s">
        <v>57</v>
      </c>
      <c r="C4" s="102" t="s">
        <v>56</v>
      </c>
      <c r="D4" s="96" t="s">
        <v>55</v>
      </c>
      <c r="E4" s="97"/>
      <c r="F4" s="96" t="s">
        <v>37</v>
      </c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2"/>
    </row>
    <row r="5" spans="1:21" ht="15.75" customHeight="1">
      <c r="A5" s="103"/>
      <c r="B5" s="103"/>
      <c r="C5" s="103"/>
      <c r="D5" s="98"/>
      <c r="E5" s="99"/>
      <c r="F5" s="158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60"/>
    </row>
    <row r="6" spans="1:21" ht="10.5" customHeight="1">
      <c r="A6" s="103"/>
      <c r="B6" s="103"/>
      <c r="C6" s="103"/>
      <c r="D6" s="98"/>
      <c r="E6" s="99"/>
      <c r="F6" s="143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5"/>
    </row>
    <row r="7" spans="1:21" ht="33.75" customHeight="1">
      <c r="A7" s="103"/>
      <c r="B7" s="103"/>
      <c r="C7" s="103"/>
      <c r="D7" s="98"/>
      <c r="E7" s="99"/>
      <c r="F7" s="96" t="s">
        <v>54</v>
      </c>
      <c r="G7" s="164"/>
      <c r="H7" s="164"/>
      <c r="I7" s="164"/>
      <c r="J7" s="164"/>
      <c r="K7" s="164"/>
      <c r="L7" s="164"/>
      <c r="M7" s="97"/>
      <c r="N7" s="161" t="s">
        <v>72</v>
      </c>
      <c r="O7" s="107"/>
      <c r="P7" s="107"/>
      <c r="Q7" s="107"/>
      <c r="R7" s="108"/>
      <c r="S7" s="1"/>
      <c r="T7" s="1"/>
      <c r="U7" s="1"/>
    </row>
    <row r="8" spans="1:21" ht="54" customHeight="1">
      <c r="A8" s="104"/>
      <c r="B8" s="104"/>
      <c r="C8" s="104"/>
      <c r="D8" s="100"/>
      <c r="E8" s="101"/>
      <c r="F8" s="100"/>
      <c r="G8" s="165"/>
      <c r="H8" s="165"/>
      <c r="I8" s="165"/>
      <c r="J8" s="165"/>
      <c r="K8" s="165"/>
      <c r="L8" s="165"/>
      <c r="M8" s="101"/>
      <c r="N8" s="161" t="s">
        <v>73</v>
      </c>
      <c r="O8" s="92"/>
      <c r="P8" s="93"/>
      <c r="Q8" s="110" t="s">
        <v>58</v>
      </c>
      <c r="R8" s="111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6">
        <v>4</v>
      </c>
      <c r="E9" s="108"/>
      <c r="F9" s="106">
        <v>5</v>
      </c>
      <c r="G9" s="107"/>
      <c r="H9" s="107"/>
      <c r="I9" s="107"/>
      <c r="J9" s="107"/>
      <c r="K9" s="107"/>
      <c r="L9" s="107"/>
      <c r="M9" s="108"/>
      <c r="N9" s="106">
        <v>6</v>
      </c>
      <c r="O9" s="92"/>
      <c r="P9" s="93"/>
      <c r="Q9" s="112">
        <v>7</v>
      </c>
      <c r="R9" s="113"/>
    </row>
    <row r="10" spans="1:21" s="2" customFormat="1" ht="28.5" customHeight="1">
      <c r="A10" s="95" t="s">
        <v>29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8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1" t="s">
        <v>135</v>
      </c>
      <c r="E11" s="105"/>
      <c r="F11" s="91" t="s">
        <v>98</v>
      </c>
      <c r="G11" s="107"/>
      <c r="H11" s="107"/>
      <c r="I11" s="107"/>
      <c r="J11" s="107"/>
      <c r="K11" s="107"/>
      <c r="L11" s="107"/>
      <c r="M11" s="108"/>
      <c r="N11" s="91">
        <v>4</v>
      </c>
      <c r="O11" s="92"/>
      <c r="P11" s="93"/>
      <c r="Q11" s="42">
        <v>1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1" t="s">
        <v>135</v>
      </c>
      <c r="E12" s="105"/>
      <c r="F12" s="91" t="s">
        <v>99</v>
      </c>
      <c r="G12" s="107"/>
      <c r="H12" s="107"/>
      <c r="I12" s="107"/>
      <c r="J12" s="107"/>
      <c r="K12" s="107"/>
      <c r="L12" s="107"/>
      <c r="M12" s="108"/>
      <c r="N12" s="91">
        <v>3</v>
      </c>
      <c r="O12" s="92"/>
      <c r="P12" s="93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1" t="s">
        <v>135</v>
      </c>
      <c r="E13" s="105"/>
      <c r="F13" s="91" t="s">
        <v>100</v>
      </c>
      <c r="G13" s="107"/>
      <c r="H13" s="107"/>
      <c r="I13" s="107"/>
      <c r="J13" s="107"/>
      <c r="K13" s="107"/>
      <c r="L13" s="107"/>
      <c r="M13" s="108"/>
      <c r="N13" s="91">
        <v>4</v>
      </c>
      <c r="O13" s="92"/>
      <c r="P13" s="93"/>
      <c r="Q13" s="42">
        <v>2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1" t="s">
        <v>137</v>
      </c>
      <c r="E14" s="105"/>
      <c r="F14" s="91" t="s">
        <v>101</v>
      </c>
      <c r="G14" s="107"/>
      <c r="H14" s="107"/>
      <c r="I14" s="107"/>
      <c r="J14" s="107"/>
      <c r="K14" s="107"/>
      <c r="L14" s="107"/>
      <c r="M14" s="108"/>
      <c r="N14" s="91">
        <v>5</v>
      </c>
      <c r="O14" s="92"/>
      <c r="P14" s="93"/>
      <c r="Q14" s="42">
        <v>2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1" t="s">
        <v>137</v>
      </c>
      <c r="E15" s="105"/>
      <c r="F15" s="91" t="s">
        <v>102</v>
      </c>
      <c r="G15" s="107"/>
      <c r="H15" s="107"/>
      <c r="I15" s="107"/>
      <c r="J15" s="107"/>
      <c r="K15" s="107"/>
      <c r="L15" s="107"/>
      <c r="M15" s="108"/>
      <c r="N15" s="91">
        <v>3</v>
      </c>
      <c r="O15" s="92"/>
      <c r="P15" s="93"/>
      <c r="Q15" s="42">
        <v>2</v>
      </c>
      <c r="R15" s="43"/>
    </row>
    <row r="16" spans="1:21" s="4" customFormat="1" ht="48" customHeight="1">
      <c r="A16" s="30">
        <v>6</v>
      </c>
      <c r="B16" s="85" t="s">
        <v>42</v>
      </c>
      <c r="C16" s="30" t="s">
        <v>18</v>
      </c>
      <c r="D16" s="91" t="s">
        <v>135</v>
      </c>
      <c r="E16" s="105"/>
      <c r="F16" s="91" t="s">
        <v>79</v>
      </c>
      <c r="G16" s="107"/>
      <c r="H16" s="107"/>
      <c r="I16" s="107"/>
      <c r="J16" s="107"/>
      <c r="K16" s="107"/>
      <c r="L16" s="107"/>
      <c r="M16" s="108"/>
      <c r="N16" s="91">
        <v>4</v>
      </c>
      <c r="O16" s="92"/>
      <c r="P16" s="93"/>
      <c r="Q16" s="42">
        <v>1</v>
      </c>
      <c r="R16" s="43"/>
    </row>
    <row r="17" spans="1:28" s="4" customFormat="1" ht="48.75" customHeight="1">
      <c r="A17" s="29">
        <v>7</v>
      </c>
      <c r="B17" s="126"/>
      <c r="C17" s="30" t="s">
        <v>17</v>
      </c>
      <c r="D17" s="91" t="s">
        <v>135</v>
      </c>
      <c r="E17" s="105"/>
      <c r="F17" s="91" t="s">
        <v>80</v>
      </c>
      <c r="G17" s="107"/>
      <c r="H17" s="107"/>
      <c r="I17" s="107"/>
      <c r="J17" s="107"/>
      <c r="K17" s="107"/>
      <c r="L17" s="107"/>
      <c r="M17" s="108"/>
      <c r="N17" s="91">
        <v>3</v>
      </c>
      <c r="O17" s="92"/>
      <c r="P17" s="93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1" t="s">
        <v>135</v>
      </c>
      <c r="E18" s="105"/>
      <c r="F18" s="91" t="s">
        <v>81</v>
      </c>
      <c r="G18" s="107"/>
      <c r="H18" s="107"/>
      <c r="I18" s="107"/>
      <c r="J18" s="107"/>
      <c r="K18" s="107"/>
      <c r="L18" s="107"/>
      <c r="M18" s="108"/>
      <c r="N18" s="91">
        <v>4</v>
      </c>
      <c r="O18" s="92"/>
      <c r="P18" s="93"/>
      <c r="Q18" s="42">
        <v>1</v>
      </c>
      <c r="R18" s="43"/>
    </row>
    <row r="19" spans="1:28" s="4" customFormat="1" ht="59.25" customHeight="1">
      <c r="A19" s="30">
        <v>9</v>
      </c>
      <c r="B19" s="30" t="s">
        <v>38</v>
      </c>
      <c r="C19" s="30" t="s">
        <v>0</v>
      </c>
      <c r="D19" s="91" t="s">
        <v>137</v>
      </c>
      <c r="E19" s="105"/>
      <c r="F19" s="91" t="s">
        <v>82</v>
      </c>
      <c r="G19" s="107"/>
      <c r="H19" s="107"/>
      <c r="I19" s="107"/>
      <c r="J19" s="107"/>
      <c r="K19" s="107"/>
      <c r="L19" s="107"/>
      <c r="M19" s="108"/>
      <c r="N19" s="91">
        <v>14</v>
      </c>
      <c r="O19" s="92"/>
      <c r="P19" s="93"/>
      <c r="Q19" s="72">
        <v>11</v>
      </c>
      <c r="R19" s="43"/>
    </row>
    <row r="20" spans="1:28" s="2" customFormat="1" ht="28.5" customHeight="1">
      <c r="A20" s="95" t="s">
        <v>26</v>
      </c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8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1" t="s">
        <v>135</v>
      </c>
      <c r="E21" s="105"/>
      <c r="F21" s="91" t="s">
        <v>83</v>
      </c>
      <c r="G21" s="107"/>
      <c r="H21" s="107"/>
      <c r="I21" s="107"/>
      <c r="J21" s="107"/>
      <c r="K21" s="107"/>
      <c r="L21" s="107"/>
      <c r="M21" s="108"/>
      <c r="N21" s="91">
        <v>6</v>
      </c>
      <c r="O21" s="92"/>
      <c r="P21" s="93"/>
      <c r="Q21" s="42">
        <v>1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1" t="s">
        <v>137</v>
      </c>
      <c r="E22" s="105"/>
      <c r="F22" s="91" t="s">
        <v>103</v>
      </c>
      <c r="G22" s="107"/>
      <c r="H22" s="107"/>
      <c r="I22" s="107"/>
      <c r="J22" s="107"/>
      <c r="K22" s="107"/>
      <c r="L22" s="107"/>
      <c r="M22" s="108"/>
      <c r="N22" s="91">
        <v>8</v>
      </c>
      <c r="O22" s="92"/>
      <c r="P22" s="93"/>
      <c r="Q22" s="42">
        <v>2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1" t="s">
        <v>136</v>
      </c>
      <c r="E23" s="105"/>
      <c r="F23" s="91" t="s">
        <v>104</v>
      </c>
      <c r="G23" s="107"/>
      <c r="H23" s="107"/>
      <c r="I23" s="107"/>
      <c r="J23" s="107"/>
      <c r="K23" s="107"/>
      <c r="L23" s="107"/>
      <c r="M23" s="108"/>
      <c r="N23" s="91">
        <v>4</v>
      </c>
      <c r="O23" s="92"/>
      <c r="P23" s="93"/>
      <c r="Q23" s="42">
        <v>1</v>
      </c>
      <c r="R23" s="44"/>
    </row>
    <row r="24" spans="1:28" s="2" customFormat="1" ht="28.5" customHeight="1">
      <c r="A24" s="95" t="s">
        <v>30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8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1" t="s">
        <v>140</v>
      </c>
      <c r="E25" s="105"/>
      <c r="F25" s="91" t="s">
        <v>87</v>
      </c>
      <c r="G25" s="107"/>
      <c r="H25" s="107"/>
      <c r="I25" s="107"/>
      <c r="J25" s="107"/>
      <c r="K25" s="107"/>
      <c r="L25" s="107"/>
      <c r="M25" s="108"/>
      <c r="N25" s="91">
        <v>5</v>
      </c>
      <c r="O25" s="92"/>
      <c r="P25" s="93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109" t="s">
        <v>145</v>
      </c>
      <c r="E26" s="105"/>
      <c r="F26" s="91" t="s">
        <v>88</v>
      </c>
      <c r="G26" s="107"/>
      <c r="H26" s="107"/>
      <c r="I26" s="107"/>
      <c r="J26" s="107"/>
      <c r="K26" s="107"/>
      <c r="L26" s="107"/>
      <c r="M26" s="108"/>
      <c r="N26" s="91">
        <v>5</v>
      </c>
      <c r="O26" s="92"/>
      <c r="P26" s="93"/>
      <c r="Q26" s="42">
        <v>2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1" t="s">
        <v>141</v>
      </c>
      <c r="E27" s="105"/>
      <c r="F27" s="91" t="s">
        <v>133</v>
      </c>
      <c r="G27" s="107"/>
      <c r="H27" s="107"/>
      <c r="I27" s="107"/>
      <c r="J27" s="107"/>
      <c r="K27" s="107"/>
      <c r="L27" s="107"/>
      <c r="M27" s="108"/>
      <c r="N27" s="91">
        <v>6</v>
      </c>
      <c r="O27" s="92"/>
      <c r="P27" s="93"/>
      <c r="Q27" s="42">
        <v>2</v>
      </c>
      <c r="R27" s="44"/>
    </row>
    <row r="28" spans="1:28" s="2" customFormat="1" ht="28.5" customHeight="1">
      <c r="A28" s="95" t="s">
        <v>120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8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1" t="s">
        <v>135</v>
      </c>
      <c r="E29" s="105"/>
      <c r="F29" s="91" t="s">
        <v>89</v>
      </c>
      <c r="G29" s="107"/>
      <c r="H29" s="107"/>
      <c r="I29" s="107"/>
      <c r="J29" s="107"/>
      <c r="K29" s="107"/>
      <c r="L29" s="107"/>
      <c r="M29" s="108"/>
      <c r="N29" s="91">
        <v>5</v>
      </c>
      <c r="O29" s="92"/>
      <c r="P29" s="93"/>
      <c r="Q29" s="42">
        <v>1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1" t="s">
        <v>135</v>
      </c>
      <c r="E30" s="105"/>
      <c r="F30" s="91" t="s">
        <v>90</v>
      </c>
      <c r="G30" s="107"/>
      <c r="H30" s="107"/>
      <c r="I30" s="107"/>
      <c r="J30" s="107"/>
      <c r="K30" s="107"/>
      <c r="L30" s="107"/>
      <c r="M30" s="108"/>
      <c r="N30" s="91">
        <v>6</v>
      </c>
      <c r="O30" s="92"/>
      <c r="P30" s="93"/>
      <c r="Q30" s="42">
        <v>3</v>
      </c>
      <c r="R30" s="44"/>
      <c r="T30" s="2"/>
      <c r="Z30" s="129"/>
      <c r="AA30" s="130"/>
      <c r="AB30" s="131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1" t="s">
        <v>137</v>
      </c>
      <c r="E31" s="105"/>
      <c r="F31" s="91" t="s">
        <v>91</v>
      </c>
      <c r="G31" s="107"/>
      <c r="H31" s="107"/>
      <c r="I31" s="107"/>
      <c r="J31" s="107"/>
      <c r="K31" s="107"/>
      <c r="L31" s="107"/>
      <c r="M31" s="108"/>
      <c r="N31" s="91">
        <v>8</v>
      </c>
      <c r="O31" s="92"/>
      <c r="P31" s="93"/>
      <c r="Q31" s="42">
        <v>1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4">
        <v>4</v>
      </c>
      <c r="E32" s="108"/>
      <c r="F32" s="94">
        <v>5</v>
      </c>
      <c r="G32" s="107"/>
      <c r="H32" s="107"/>
      <c r="I32" s="107"/>
      <c r="J32" s="107"/>
      <c r="K32" s="107"/>
      <c r="L32" s="107"/>
      <c r="M32" s="108"/>
      <c r="N32" s="94">
        <v>6</v>
      </c>
      <c r="O32" s="92"/>
      <c r="P32" s="93"/>
      <c r="Q32" s="45">
        <v>7</v>
      </c>
      <c r="R32" s="46"/>
      <c r="S32" s="3"/>
    </row>
    <row r="33" spans="1:23" s="2" customFormat="1" ht="28.5" customHeight="1">
      <c r="A33" s="95" t="s">
        <v>27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8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91" t="s">
        <v>135</v>
      </c>
      <c r="E34" s="105"/>
      <c r="F34" s="91" t="s">
        <v>92</v>
      </c>
      <c r="G34" s="107"/>
      <c r="H34" s="107"/>
      <c r="I34" s="107"/>
      <c r="J34" s="107"/>
      <c r="K34" s="107"/>
      <c r="L34" s="107"/>
      <c r="M34" s="108"/>
      <c r="N34" s="91">
        <v>8</v>
      </c>
      <c r="O34" s="92"/>
      <c r="P34" s="93"/>
      <c r="Q34" s="42">
        <v>1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91" t="s">
        <v>135</v>
      </c>
      <c r="E35" s="105"/>
      <c r="F35" s="91" t="s">
        <v>110</v>
      </c>
      <c r="G35" s="107"/>
      <c r="H35" s="107"/>
      <c r="I35" s="107"/>
      <c r="J35" s="107"/>
      <c r="K35" s="107"/>
      <c r="L35" s="107"/>
      <c r="M35" s="108"/>
      <c r="N35" s="91">
        <v>7</v>
      </c>
      <c r="O35" s="92"/>
      <c r="P35" s="93"/>
      <c r="Q35" s="42">
        <v>3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5" t="s">
        <v>31</v>
      </c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8"/>
      <c r="S37" s="3"/>
    </row>
    <row r="38" spans="1:23" s="4" customFormat="1" ht="45.75" customHeight="1">
      <c r="A38" s="85">
        <v>21</v>
      </c>
      <c r="B38" s="85" t="s">
        <v>115</v>
      </c>
      <c r="C38" s="30" t="s">
        <v>2</v>
      </c>
      <c r="D38" s="91" t="s">
        <v>135</v>
      </c>
      <c r="E38" s="105"/>
      <c r="F38" s="91" t="s">
        <v>105</v>
      </c>
      <c r="G38" s="107"/>
      <c r="H38" s="107"/>
      <c r="I38" s="107"/>
      <c r="J38" s="107"/>
      <c r="K38" s="107"/>
      <c r="L38" s="107"/>
      <c r="M38" s="108"/>
      <c r="N38" s="91">
        <v>6</v>
      </c>
      <c r="O38" s="92"/>
      <c r="P38" s="93"/>
      <c r="Q38" s="42">
        <v>1</v>
      </c>
      <c r="R38" s="44"/>
    </row>
    <row r="39" spans="1:23" s="4" customFormat="1" ht="39" customHeight="1">
      <c r="A39" s="146"/>
      <c r="B39" s="146"/>
      <c r="C39" s="30" t="s">
        <v>28</v>
      </c>
      <c r="D39" s="91" t="s">
        <v>134</v>
      </c>
      <c r="E39" s="105"/>
      <c r="F39" s="91" t="s">
        <v>93</v>
      </c>
      <c r="G39" s="107"/>
      <c r="H39" s="107"/>
      <c r="I39" s="107"/>
      <c r="J39" s="107"/>
      <c r="K39" s="107"/>
      <c r="L39" s="107"/>
      <c r="M39" s="108"/>
      <c r="N39" s="91">
        <v>4</v>
      </c>
      <c r="O39" s="92"/>
      <c r="P39" s="93"/>
      <c r="Q39" s="42">
        <v>1</v>
      </c>
      <c r="R39" s="44"/>
    </row>
    <row r="40" spans="1:23" s="4" customFormat="1" ht="35.25" customHeight="1">
      <c r="A40" s="146"/>
      <c r="B40" s="146"/>
      <c r="C40" s="30" t="s">
        <v>3</v>
      </c>
      <c r="D40" s="91" t="s">
        <v>135</v>
      </c>
      <c r="E40" s="105"/>
      <c r="F40" s="91" t="s">
        <v>94</v>
      </c>
      <c r="G40" s="107"/>
      <c r="H40" s="107"/>
      <c r="I40" s="107"/>
      <c r="J40" s="107"/>
      <c r="K40" s="107"/>
      <c r="L40" s="107"/>
      <c r="M40" s="108"/>
      <c r="N40" s="91">
        <v>8</v>
      </c>
      <c r="O40" s="92"/>
      <c r="P40" s="93"/>
      <c r="Q40" s="42">
        <v>2</v>
      </c>
      <c r="R40" s="44"/>
    </row>
    <row r="41" spans="1:23" s="4" customFormat="1" ht="42.75" customHeight="1">
      <c r="A41" s="146"/>
      <c r="B41" s="146"/>
      <c r="C41" s="30" t="s">
        <v>10</v>
      </c>
      <c r="D41" s="91" t="s">
        <v>135</v>
      </c>
      <c r="E41" s="105"/>
      <c r="F41" s="91" t="s">
        <v>95</v>
      </c>
      <c r="G41" s="107"/>
      <c r="H41" s="107"/>
      <c r="I41" s="107"/>
      <c r="J41" s="107"/>
      <c r="K41" s="107"/>
      <c r="L41" s="107"/>
      <c r="M41" s="108"/>
      <c r="N41" s="91">
        <v>5</v>
      </c>
      <c r="O41" s="92"/>
      <c r="P41" s="93"/>
      <c r="Q41" s="42">
        <v>1</v>
      </c>
      <c r="R41" s="44"/>
    </row>
    <row r="42" spans="1:23" s="4" customFormat="1" ht="47.25" customHeight="1">
      <c r="A42" s="146"/>
      <c r="B42" s="146"/>
      <c r="C42" s="30" t="s">
        <v>123</v>
      </c>
      <c r="D42" s="91" t="s">
        <v>135</v>
      </c>
      <c r="E42" s="105"/>
      <c r="F42" s="91" t="s">
        <v>132</v>
      </c>
      <c r="G42" s="107"/>
      <c r="H42" s="107"/>
      <c r="I42" s="107"/>
      <c r="J42" s="107"/>
      <c r="K42" s="107"/>
      <c r="L42" s="107"/>
      <c r="M42" s="108"/>
      <c r="N42" s="91">
        <v>6</v>
      </c>
      <c r="O42" s="92"/>
      <c r="P42" s="93"/>
      <c r="Q42" s="42">
        <v>1</v>
      </c>
      <c r="R42" s="44"/>
    </row>
    <row r="43" spans="1:23" s="4" customFormat="1" ht="42" customHeight="1">
      <c r="A43" s="126"/>
      <c r="B43" s="126"/>
      <c r="C43" s="30" t="s">
        <v>9</v>
      </c>
      <c r="D43" s="91" t="s">
        <v>138</v>
      </c>
      <c r="E43" s="105"/>
      <c r="F43" s="91" t="s">
        <v>96</v>
      </c>
      <c r="G43" s="107"/>
      <c r="H43" s="107"/>
      <c r="I43" s="107"/>
      <c r="J43" s="107"/>
      <c r="K43" s="107"/>
      <c r="L43" s="107"/>
      <c r="M43" s="108"/>
      <c r="N43" s="91">
        <v>8</v>
      </c>
      <c r="O43" s="92"/>
      <c r="P43" s="93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91" t="s">
        <v>139</v>
      </c>
      <c r="E44" s="105"/>
      <c r="F44" s="91" t="s">
        <v>84</v>
      </c>
      <c r="G44" s="107"/>
      <c r="H44" s="107"/>
      <c r="I44" s="107"/>
      <c r="J44" s="107"/>
      <c r="K44" s="107"/>
      <c r="L44" s="107"/>
      <c r="M44" s="108"/>
      <c r="N44" s="91">
        <v>3</v>
      </c>
      <c r="O44" s="92"/>
      <c r="P44" s="93"/>
      <c r="Q44" s="42">
        <v>1</v>
      </c>
      <c r="R44" s="44"/>
    </row>
    <row r="45" spans="1:23" s="4" customFormat="1" ht="43.5" customHeight="1">
      <c r="A45" s="30">
        <v>23</v>
      </c>
      <c r="B45" s="30" t="s">
        <v>117</v>
      </c>
      <c r="C45" s="30" t="s">
        <v>8</v>
      </c>
      <c r="D45" s="91" t="s">
        <v>138</v>
      </c>
      <c r="E45" s="105"/>
      <c r="F45" s="91" t="s">
        <v>97</v>
      </c>
      <c r="G45" s="107"/>
      <c r="H45" s="107"/>
      <c r="I45" s="107"/>
      <c r="J45" s="107"/>
      <c r="K45" s="107"/>
      <c r="L45" s="107"/>
      <c r="M45" s="108"/>
      <c r="N45" s="91">
        <v>5</v>
      </c>
      <c r="O45" s="92"/>
      <c r="P45" s="93"/>
      <c r="Q45" s="42">
        <v>1</v>
      </c>
      <c r="R45" s="44"/>
    </row>
    <row r="46" spans="1:23" s="4" customFormat="1" ht="34.5" customHeight="1">
      <c r="A46" s="30">
        <v>24</v>
      </c>
      <c r="B46" s="85" t="s">
        <v>118</v>
      </c>
      <c r="C46" s="30" t="s">
        <v>124</v>
      </c>
      <c r="D46" s="91" t="s">
        <v>138</v>
      </c>
      <c r="E46" s="105"/>
      <c r="F46" s="91" t="s">
        <v>85</v>
      </c>
      <c r="G46" s="107"/>
      <c r="H46" s="107"/>
      <c r="I46" s="107"/>
      <c r="J46" s="107"/>
      <c r="K46" s="107"/>
      <c r="L46" s="107"/>
      <c r="M46" s="108"/>
      <c r="N46" s="91">
        <v>3</v>
      </c>
      <c r="O46" s="92"/>
      <c r="P46" s="93"/>
      <c r="Q46" s="162">
        <v>1</v>
      </c>
      <c r="R46" s="163"/>
    </row>
    <row r="47" spans="1:23" s="4" customFormat="1" ht="35.25" customHeight="1">
      <c r="A47" s="30">
        <v>25</v>
      </c>
      <c r="B47" s="126"/>
      <c r="C47" s="30" t="s">
        <v>2</v>
      </c>
      <c r="D47" s="91" t="s">
        <v>138</v>
      </c>
      <c r="E47" s="105"/>
      <c r="F47" s="91" t="s">
        <v>86</v>
      </c>
      <c r="G47" s="107"/>
      <c r="H47" s="107"/>
      <c r="I47" s="107"/>
      <c r="J47" s="107"/>
      <c r="K47" s="107"/>
      <c r="L47" s="107"/>
      <c r="M47" s="108"/>
      <c r="N47" s="91">
        <v>2</v>
      </c>
      <c r="O47" s="92"/>
      <c r="P47" s="93"/>
      <c r="Q47" s="88">
        <v>1</v>
      </c>
      <c r="R47" s="88"/>
    </row>
    <row r="48" spans="1:23" s="6" customFormat="1" ht="26.25" customHeight="1">
      <c r="A48" s="30">
        <v>26</v>
      </c>
      <c r="B48" s="17" t="s">
        <v>35</v>
      </c>
      <c r="C48" s="30"/>
      <c r="D48" s="91"/>
      <c r="E48" s="105"/>
      <c r="F48" s="95"/>
      <c r="G48" s="107"/>
      <c r="H48" s="107"/>
      <c r="I48" s="107"/>
      <c r="J48" s="107"/>
      <c r="K48" s="107"/>
      <c r="L48" s="107"/>
      <c r="M48" s="108"/>
      <c r="N48" s="95">
        <f>N47+N46+N45+N44+N43+N42+N41+N40+N39+N38+N35+N34+N31+N30+N29+N27+N26+N25+N23+N22+N21+N19+N18+N17+N16+N15+N14+N13+N12+N11</f>
        <v>162</v>
      </c>
      <c r="O48" s="92"/>
      <c r="P48" s="93"/>
      <c r="Q48" s="89">
        <f>Q47+Q46+Q45+Q44+Q43+Q42+Q41+Q40+Q39+Q38+Q35+Q34+Q31+Q30+Q29+Q27+Q26+Q25+Q23+Q22+Q21+Q19+Q18+Q17+Q16+Q15+Q14+Q13+Q12+Q11</f>
        <v>51</v>
      </c>
      <c r="R48" s="90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8" t="s">
        <v>131</v>
      </c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8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0" t="s">
        <v>21</v>
      </c>
      <c r="B51" s="141"/>
      <c r="C51" s="141"/>
      <c r="D51" s="142"/>
      <c r="E51" s="139" t="s">
        <v>60</v>
      </c>
      <c r="F51" s="139" t="s">
        <v>61</v>
      </c>
      <c r="G51" s="20">
        <v>43239</v>
      </c>
      <c r="H51" s="133" t="s">
        <v>65</v>
      </c>
      <c r="I51" s="135"/>
      <c r="J51" s="54"/>
      <c r="K51" s="133" t="s">
        <v>66</v>
      </c>
      <c r="L51" s="134"/>
      <c r="M51" s="134"/>
      <c r="N51" s="135"/>
      <c r="O51" s="136" t="s">
        <v>62</v>
      </c>
      <c r="P51" s="137"/>
      <c r="Q51" s="137"/>
      <c r="R51" s="138"/>
    </row>
    <row r="52" spans="1:23" s="6" customFormat="1" ht="71.25" customHeight="1">
      <c r="A52" s="143"/>
      <c r="B52" s="144"/>
      <c r="C52" s="144"/>
      <c r="D52" s="145"/>
      <c r="E52" s="126"/>
      <c r="F52" s="126"/>
      <c r="G52" s="21" t="s">
        <v>62</v>
      </c>
      <c r="H52" s="54" t="s">
        <v>63</v>
      </c>
      <c r="I52" s="55" t="s">
        <v>64</v>
      </c>
      <c r="J52" s="55"/>
      <c r="K52" s="133" t="s">
        <v>63</v>
      </c>
      <c r="L52" s="134"/>
      <c r="M52" s="135"/>
      <c r="N52" s="55" t="s">
        <v>64</v>
      </c>
      <c r="O52" s="61" t="s">
        <v>63</v>
      </c>
      <c r="P52" s="62" t="s">
        <v>67</v>
      </c>
      <c r="Q52" s="136" t="s">
        <v>68</v>
      </c>
      <c r="R52" s="138"/>
    </row>
    <row r="53" spans="1:23" s="6" customFormat="1" ht="25.5" customHeight="1">
      <c r="A53" s="120" t="s">
        <v>76</v>
      </c>
      <c r="B53" s="121"/>
      <c r="C53" s="121"/>
      <c r="D53" s="121"/>
      <c r="E53" s="152">
        <f>R53/G53</f>
        <v>0.71615241949081099</v>
      </c>
      <c r="F53" s="35" t="s">
        <v>49</v>
      </c>
      <c r="G53" s="125">
        <v>11862</v>
      </c>
      <c r="H53" s="56">
        <v>0</v>
      </c>
      <c r="I53" s="57">
        <v>0</v>
      </c>
      <c r="J53" s="58"/>
      <c r="K53" s="122">
        <v>54</v>
      </c>
      <c r="L53" s="134"/>
      <c r="M53" s="135"/>
      <c r="N53" s="57">
        <v>4285</v>
      </c>
      <c r="O53" s="63">
        <f>H53+K53</f>
        <v>54</v>
      </c>
      <c r="P53" s="154">
        <f>SUM(O53:O54)</f>
        <v>104</v>
      </c>
      <c r="Q53" s="64">
        <f>I53+N53</f>
        <v>4285</v>
      </c>
      <c r="R53" s="154">
        <f>SUM(Q53:Q54)</f>
        <v>8495</v>
      </c>
    </row>
    <row r="54" spans="1:23" s="6" customFormat="1" ht="25.5" customHeight="1">
      <c r="A54" s="121"/>
      <c r="B54" s="121"/>
      <c r="C54" s="121"/>
      <c r="D54" s="121"/>
      <c r="E54" s="153"/>
      <c r="F54" s="35" t="s">
        <v>50</v>
      </c>
      <c r="G54" s="126"/>
      <c r="H54" s="56">
        <v>0</v>
      </c>
      <c r="I54" s="57">
        <v>0</v>
      </c>
      <c r="J54" s="58"/>
      <c r="K54" s="122">
        <v>50</v>
      </c>
      <c r="L54" s="123"/>
      <c r="M54" s="124"/>
      <c r="N54" s="57">
        <v>4210</v>
      </c>
      <c r="O54" s="63">
        <f t="shared" ref="O54:O64" si="0">H54+K54</f>
        <v>50</v>
      </c>
      <c r="P54" s="155"/>
      <c r="Q54" s="64">
        <f t="shared" ref="Q54:Q64" si="1">I54+N54</f>
        <v>4210</v>
      </c>
      <c r="R54" s="155"/>
    </row>
    <row r="55" spans="1:23" s="6" customFormat="1" ht="24" customHeight="1">
      <c r="A55" s="114" t="s">
        <v>77</v>
      </c>
      <c r="B55" s="115"/>
      <c r="C55" s="115"/>
      <c r="D55" s="116"/>
      <c r="E55" s="152">
        <f t="shared" ref="E55" si="2">R55/G55</f>
        <v>0.59025436714679747</v>
      </c>
      <c r="F55" s="73" t="s">
        <v>51</v>
      </c>
      <c r="G55" s="125">
        <v>3263</v>
      </c>
      <c r="H55" s="80">
        <v>3</v>
      </c>
      <c r="I55" s="57">
        <v>910</v>
      </c>
      <c r="J55" s="56"/>
      <c r="K55" s="122">
        <v>0</v>
      </c>
      <c r="L55" s="123"/>
      <c r="M55" s="124"/>
      <c r="N55" s="57">
        <v>32</v>
      </c>
      <c r="O55" s="63">
        <f t="shared" si="0"/>
        <v>3</v>
      </c>
      <c r="P55" s="154">
        <f t="shared" ref="P55" si="3">SUM(O55:O56)</f>
        <v>11</v>
      </c>
      <c r="Q55" s="64">
        <f t="shared" si="1"/>
        <v>942</v>
      </c>
      <c r="R55" s="154">
        <f>SUM(Q55:Q56)</f>
        <v>1926</v>
      </c>
    </row>
    <row r="56" spans="1:23" s="6" customFormat="1" ht="23.25" customHeight="1">
      <c r="A56" s="117"/>
      <c r="B56" s="118"/>
      <c r="C56" s="118"/>
      <c r="D56" s="119"/>
      <c r="E56" s="153"/>
      <c r="F56" s="73" t="s">
        <v>52</v>
      </c>
      <c r="G56" s="126"/>
      <c r="H56" s="80">
        <v>8</v>
      </c>
      <c r="I56" s="57">
        <v>963</v>
      </c>
      <c r="J56" s="56"/>
      <c r="K56" s="122">
        <v>0</v>
      </c>
      <c r="L56" s="123"/>
      <c r="M56" s="124"/>
      <c r="N56" s="57">
        <v>21</v>
      </c>
      <c r="O56" s="63">
        <f t="shared" si="0"/>
        <v>8</v>
      </c>
      <c r="P56" s="155"/>
      <c r="Q56" s="64">
        <f t="shared" si="1"/>
        <v>984</v>
      </c>
      <c r="R56" s="155"/>
    </row>
    <row r="57" spans="1:23" s="6" customFormat="1" ht="25.5" customHeight="1">
      <c r="A57" s="114" t="s">
        <v>106</v>
      </c>
      <c r="B57" s="115"/>
      <c r="C57" s="115"/>
      <c r="D57" s="116"/>
      <c r="E57" s="152">
        <f>R57/G57</f>
        <v>0.98053691275167787</v>
      </c>
      <c r="F57" s="73" t="s">
        <v>20</v>
      </c>
      <c r="G57" s="125">
        <v>10430</v>
      </c>
      <c r="H57" s="56">
        <v>0</v>
      </c>
      <c r="I57" s="57">
        <v>0</v>
      </c>
      <c r="J57" s="56"/>
      <c r="K57" s="122">
        <v>36</v>
      </c>
      <c r="L57" s="123"/>
      <c r="M57" s="124"/>
      <c r="N57" s="57">
        <v>5187</v>
      </c>
      <c r="O57" s="63">
        <f t="shared" si="0"/>
        <v>36</v>
      </c>
      <c r="P57" s="154">
        <f t="shared" ref="P57" si="4">SUM(O57:O58)</f>
        <v>85</v>
      </c>
      <c r="Q57" s="64">
        <f t="shared" si="1"/>
        <v>5187</v>
      </c>
      <c r="R57" s="154">
        <f t="shared" ref="R57" si="5">SUM(Q57:Q58)</f>
        <v>10227</v>
      </c>
    </row>
    <row r="58" spans="1:23" s="6" customFormat="1" ht="25.5" customHeight="1">
      <c r="A58" s="117"/>
      <c r="B58" s="118"/>
      <c r="C58" s="118"/>
      <c r="D58" s="119"/>
      <c r="E58" s="153"/>
      <c r="F58" s="73" t="s">
        <v>44</v>
      </c>
      <c r="G58" s="126"/>
      <c r="H58" s="56">
        <v>0</v>
      </c>
      <c r="I58" s="57">
        <v>5</v>
      </c>
      <c r="J58" s="56"/>
      <c r="K58" s="122">
        <v>49</v>
      </c>
      <c r="L58" s="123"/>
      <c r="M58" s="124"/>
      <c r="N58" s="57">
        <v>5035</v>
      </c>
      <c r="O58" s="63">
        <f t="shared" si="0"/>
        <v>49</v>
      </c>
      <c r="P58" s="155"/>
      <c r="Q58" s="64">
        <f t="shared" si="1"/>
        <v>5040</v>
      </c>
      <c r="R58" s="155"/>
    </row>
    <row r="59" spans="1:23" s="6" customFormat="1" ht="25.5" customHeight="1">
      <c r="A59" s="114" t="s">
        <v>107</v>
      </c>
      <c r="B59" s="115"/>
      <c r="C59" s="115"/>
      <c r="D59" s="116"/>
      <c r="E59" s="152">
        <f>R59/G59</f>
        <v>0.99507085643869375</v>
      </c>
      <c r="F59" s="35" t="s">
        <v>45</v>
      </c>
      <c r="G59" s="125">
        <v>3246</v>
      </c>
      <c r="H59" s="56">
        <v>0</v>
      </c>
      <c r="I59" s="57">
        <v>0</v>
      </c>
      <c r="J59" s="57"/>
      <c r="K59" s="122">
        <v>0</v>
      </c>
      <c r="L59" s="123"/>
      <c r="M59" s="124"/>
      <c r="N59" s="57">
        <v>1526</v>
      </c>
      <c r="O59" s="63">
        <f t="shared" si="0"/>
        <v>0</v>
      </c>
      <c r="P59" s="154">
        <f>SUM(O59:O60)</f>
        <v>0</v>
      </c>
      <c r="Q59" s="64">
        <f t="shared" si="1"/>
        <v>1526</v>
      </c>
      <c r="R59" s="154">
        <f t="shared" ref="R59" si="6">SUM(Q59:Q60)</f>
        <v>3230</v>
      </c>
    </row>
    <row r="60" spans="1:23" s="6" customFormat="1" ht="25.5" customHeight="1">
      <c r="A60" s="117"/>
      <c r="B60" s="118"/>
      <c r="C60" s="118"/>
      <c r="D60" s="119"/>
      <c r="E60" s="153"/>
      <c r="F60" s="35" t="s">
        <v>46</v>
      </c>
      <c r="G60" s="126"/>
      <c r="H60" s="56">
        <v>0</v>
      </c>
      <c r="I60" s="57">
        <v>0</v>
      </c>
      <c r="J60" s="57"/>
      <c r="K60" s="122">
        <v>0</v>
      </c>
      <c r="L60" s="123"/>
      <c r="M60" s="124"/>
      <c r="N60" s="57">
        <v>1704</v>
      </c>
      <c r="O60" s="63">
        <f t="shared" si="0"/>
        <v>0</v>
      </c>
      <c r="P60" s="155"/>
      <c r="Q60" s="64">
        <f t="shared" si="1"/>
        <v>1704</v>
      </c>
      <c r="R60" s="155"/>
    </row>
    <row r="61" spans="1:23" s="6" customFormat="1" ht="25.5" customHeight="1">
      <c r="A61" s="114" t="s">
        <v>108</v>
      </c>
      <c r="B61" s="115"/>
      <c r="C61" s="115"/>
      <c r="D61" s="116"/>
      <c r="E61" s="152">
        <f>R61/G61</f>
        <v>1.1152810501514641</v>
      </c>
      <c r="F61" s="23" t="s">
        <v>111</v>
      </c>
      <c r="G61" s="125">
        <v>5942</v>
      </c>
      <c r="H61" s="56">
        <v>0</v>
      </c>
      <c r="I61" s="59">
        <v>0</v>
      </c>
      <c r="J61" s="60"/>
      <c r="K61" s="122">
        <v>31</v>
      </c>
      <c r="L61" s="123"/>
      <c r="M61" s="124"/>
      <c r="N61" s="59">
        <v>3139</v>
      </c>
      <c r="O61" s="63">
        <f t="shared" si="0"/>
        <v>31</v>
      </c>
      <c r="P61" s="154">
        <f>SUM(O61:O62)</f>
        <v>56</v>
      </c>
      <c r="Q61" s="64">
        <f t="shared" si="1"/>
        <v>3139</v>
      </c>
      <c r="R61" s="154">
        <f t="shared" ref="R61" si="7">SUM(Q61:Q62)</f>
        <v>6627</v>
      </c>
    </row>
    <row r="62" spans="1:23" s="6" customFormat="1" ht="25.5" customHeight="1">
      <c r="A62" s="117"/>
      <c r="B62" s="118"/>
      <c r="C62" s="118"/>
      <c r="D62" s="119"/>
      <c r="E62" s="153"/>
      <c r="F62" s="23" t="s">
        <v>75</v>
      </c>
      <c r="G62" s="126"/>
      <c r="H62" s="56">
        <v>0</v>
      </c>
      <c r="I62" s="59">
        <v>0</v>
      </c>
      <c r="J62" s="60"/>
      <c r="K62" s="122">
        <v>25</v>
      </c>
      <c r="L62" s="123"/>
      <c r="M62" s="124"/>
      <c r="N62" s="59">
        <v>3488</v>
      </c>
      <c r="O62" s="63">
        <f t="shared" si="0"/>
        <v>25</v>
      </c>
      <c r="P62" s="155"/>
      <c r="Q62" s="64">
        <f t="shared" si="1"/>
        <v>3488</v>
      </c>
      <c r="R62" s="155"/>
    </row>
    <row r="63" spans="1:23" s="6" customFormat="1" ht="25.5" customHeight="1">
      <c r="A63" s="114" t="s">
        <v>109</v>
      </c>
      <c r="B63" s="115"/>
      <c r="C63" s="115"/>
      <c r="D63" s="116"/>
      <c r="E63" s="152">
        <f>R63/G63</f>
        <v>0.90334969063366755</v>
      </c>
      <c r="F63" s="23" t="s">
        <v>40</v>
      </c>
      <c r="G63" s="125">
        <v>4687</v>
      </c>
      <c r="H63" s="56">
        <v>0</v>
      </c>
      <c r="I63" s="59">
        <v>0</v>
      </c>
      <c r="J63" s="60"/>
      <c r="K63" s="122">
        <v>15</v>
      </c>
      <c r="L63" s="123"/>
      <c r="M63" s="124"/>
      <c r="N63" s="59">
        <v>2215</v>
      </c>
      <c r="O63" s="63">
        <f t="shared" si="0"/>
        <v>15</v>
      </c>
      <c r="P63" s="154">
        <f t="shared" ref="P63" si="8">SUM(O63:O64)</f>
        <v>30</v>
      </c>
      <c r="Q63" s="64">
        <f t="shared" si="1"/>
        <v>2215</v>
      </c>
      <c r="R63" s="154">
        <f t="shared" ref="R63" si="9">SUM(Q63:Q64)</f>
        <v>4234</v>
      </c>
    </row>
    <row r="64" spans="1:23" s="6" customFormat="1" ht="24.75" customHeight="1">
      <c r="A64" s="117"/>
      <c r="B64" s="118"/>
      <c r="C64" s="118"/>
      <c r="D64" s="119"/>
      <c r="E64" s="153"/>
      <c r="F64" s="23" t="s">
        <v>41</v>
      </c>
      <c r="G64" s="126"/>
      <c r="H64" s="56">
        <v>0</v>
      </c>
      <c r="I64" s="59">
        <v>0</v>
      </c>
      <c r="J64" s="60"/>
      <c r="K64" s="122">
        <v>15</v>
      </c>
      <c r="L64" s="123"/>
      <c r="M64" s="124"/>
      <c r="N64" s="59">
        <v>2019</v>
      </c>
      <c r="O64" s="63">
        <f t="shared" si="0"/>
        <v>15</v>
      </c>
      <c r="P64" s="155"/>
      <c r="Q64" s="64">
        <f t="shared" si="1"/>
        <v>2019</v>
      </c>
      <c r="R64" s="155"/>
    </row>
    <row r="65" spans="1:20" s="6" customFormat="1" ht="35.25" customHeight="1">
      <c r="A65" s="95" t="s">
        <v>47</v>
      </c>
      <c r="B65" s="127"/>
      <c r="C65" s="127"/>
      <c r="D65" s="128"/>
      <c r="E65" s="65">
        <f>R65/G65</f>
        <v>0.88102967283794065</v>
      </c>
      <c r="F65" s="24"/>
      <c r="G65" s="70">
        <f>G63+G61+G59+G57+G55+G53</f>
        <v>39430</v>
      </c>
      <c r="H65" s="32"/>
      <c r="I65" s="25"/>
      <c r="J65" s="37"/>
      <c r="K65" s="32">
        <v>0</v>
      </c>
      <c r="L65" s="32"/>
      <c r="M65" s="32"/>
      <c r="N65" s="166"/>
      <c r="O65" s="107"/>
      <c r="P65" s="107"/>
      <c r="Q65" s="108"/>
      <c r="R65" s="66">
        <f>SUM(R53:R64)</f>
        <v>34739</v>
      </c>
    </row>
    <row r="66" spans="1:20" s="6" customFormat="1" ht="32.25" customHeight="1">
      <c r="A66" s="114" t="s">
        <v>78</v>
      </c>
      <c r="B66" s="115"/>
      <c r="C66" s="115"/>
      <c r="D66" s="116"/>
      <c r="E66" s="152">
        <f>R66/G66</f>
        <v>0.35247272211988095</v>
      </c>
      <c r="F66" s="35" t="s">
        <v>48</v>
      </c>
      <c r="G66" s="125">
        <v>282280</v>
      </c>
      <c r="H66" s="81">
        <v>289</v>
      </c>
      <c r="I66" s="22">
        <v>31468</v>
      </c>
      <c r="J66" s="81"/>
      <c r="K66" s="167">
        <v>156</v>
      </c>
      <c r="L66" s="168"/>
      <c r="M66" s="169"/>
      <c r="N66" s="22">
        <v>16780</v>
      </c>
      <c r="O66" s="68">
        <f>H66+K66</f>
        <v>445</v>
      </c>
      <c r="P66" s="156">
        <f>SUM(O66:O67)</f>
        <v>935</v>
      </c>
      <c r="Q66" s="69">
        <f>I66+N66</f>
        <v>48248</v>
      </c>
      <c r="R66" s="156">
        <f>SUM(Q66:Q67)</f>
        <v>99496</v>
      </c>
    </row>
    <row r="67" spans="1:20" s="6" customFormat="1" ht="32.25" customHeight="1">
      <c r="A67" s="117"/>
      <c r="B67" s="118"/>
      <c r="C67" s="118"/>
      <c r="D67" s="119"/>
      <c r="E67" s="153"/>
      <c r="F67" s="35" t="s">
        <v>25</v>
      </c>
      <c r="G67" s="126"/>
      <c r="H67" s="81">
        <v>319</v>
      </c>
      <c r="I67" s="22">
        <v>33373</v>
      </c>
      <c r="J67" s="81"/>
      <c r="K67" s="167">
        <v>171</v>
      </c>
      <c r="L67" s="168"/>
      <c r="M67" s="169"/>
      <c r="N67" s="22">
        <v>17875</v>
      </c>
      <c r="O67" s="68">
        <f>H67+K67</f>
        <v>490</v>
      </c>
      <c r="P67" s="157"/>
      <c r="Q67" s="69">
        <f>I67+N67</f>
        <v>51248</v>
      </c>
      <c r="R67" s="157"/>
    </row>
    <row r="68" spans="1:20" s="6" customFormat="1" ht="32.25" customHeight="1">
      <c r="A68" s="48"/>
      <c r="B68" s="87" t="s">
        <v>35</v>
      </c>
      <c r="C68" s="87"/>
      <c r="D68" s="87"/>
      <c r="E68" s="65">
        <f>R68/G68</f>
        <v>0.4172546703552889</v>
      </c>
      <c r="F68" s="49"/>
      <c r="G68" s="67">
        <f>G66+G65</f>
        <v>321710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134235</v>
      </c>
    </row>
    <row r="69" spans="1:20" s="6" customFormat="1" ht="60" customHeight="1">
      <c r="A69" s="26"/>
      <c r="B69" s="85" t="s">
        <v>125</v>
      </c>
      <c r="C69" s="149" t="s">
        <v>127</v>
      </c>
      <c r="D69" s="150"/>
      <c r="E69" s="150"/>
      <c r="F69" s="150"/>
      <c r="G69" s="150"/>
      <c r="H69" s="150"/>
      <c r="I69" s="150"/>
      <c r="J69" s="150"/>
      <c r="K69" s="150"/>
      <c r="L69" s="150"/>
      <c r="M69" s="150"/>
      <c r="N69" s="150"/>
      <c r="O69" s="150"/>
      <c r="P69" s="150"/>
      <c r="Q69" s="150"/>
      <c r="R69" s="151"/>
      <c r="S69" s="7"/>
      <c r="T69" s="7"/>
    </row>
    <row r="70" spans="1:20" s="6" customFormat="1" ht="49.5" customHeight="1">
      <c r="A70" s="26"/>
      <c r="B70" s="86"/>
      <c r="C70" s="149" t="s">
        <v>144</v>
      </c>
      <c r="D70" s="150"/>
      <c r="E70" s="150"/>
      <c r="F70" s="150"/>
      <c r="G70" s="150"/>
      <c r="H70" s="150"/>
      <c r="I70" s="150"/>
      <c r="J70" s="150"/>
      <c r="K70" s="150"/>
      <c r="L70" s="150"/>
      <c r="M70" s="150"/>
      <c r="N70" s="150"/>
      <c r="O70" s="150"/>
      <c r="P70" s="150"/>
      <c r="Q70" s="150"/>
      <c r="R70" s="151"/>
      <c r="S70" s="7"/>
      <c r="T70" s="7"/>
    </row>
    <row r="71" spans="1:20" s="75" customFormat="1" ht="40.5" customHeight="1">
      <c r="A71" s="82" t="s">
        <v>126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4"/>
      <c r="S71" s="76"/>
    </row>
    <row r="72" spans="1:20" s="75" customFormat="1" ht="42.75" customHeight="1">
      <c r="A72" s="77"/>
      <c r="B72" s="79" t="s">
        <v>143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2019-05-19T00:59:40Z</cp:lastPrinted>
  <dcterms:created xsi:type="dcterms:W3CDTF">2007-08-14T04:27:29Z</dcterms:created>
  <dcterms:modified xsi:type="dcterms:W3CDTF">2019-05-19T01:12:08Z</dcterms:modified>
</cp:coreProperties>
</file>