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1535" tabRatio="582"/>
  </bookViews>
  <sheets>
    <sheet name="Лист1" sheetId="1" r:id="rId1"/>
  </sheets>
  <definedNames>
    <definedName name="_xlnm.Print_Area" localSheetId="0">Лист1!$A$1:$O$115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4" i="1"/>
  <c r="L97" l="1"/>
  <c r="N106" l="1"/>
  <c r="N105"/>
  <c r="L106"/>
  <c r="L105"/>
  <c r="G107"/>
  <c r="O105" l="1"/>
  <c r="D105" s="1"/>
  <c r="M105"/>
  <c r="N103"/>
  <c r="L103"/>
  <c r="N102"/>
  <c r="L102"/>
  <c r="N101"/>
  <c r="L101"/>
  <c r="N100"/>
  <c r="L100"/>
  <c r="N99"/>
  <c r="L99"/>
  <c r="N98"/>
  <c r="L98"/>
  <c r="N97"/>
  <c r="N96"/>
  <c r="L96"/>
  <c r="M96" s="1"/>
  <c r="N95"/>
  <c r="L95"/>
  <c r="N94"/>
  <c r="L94"/>
  <c r="N93"/>
  <c r="L93"/>
  <c r="N92"/>
  <c r="L92"/>
  <c r="N91"/>
  <c r="L91"/>
  <c r="N90"/>
  <c r="L90"/>
  <c r="N89"/>
  <c r="L89"/>
  <c r="N88"/>
  <c r="L88"/>
  <c r="N87"/>
  <c r="L87"/>
  <c r="N86"/>
  <c r="L86"/>
  <c r="N85"/>
  <c r="L85"/>
  <c r="N84"/>
  <c r="L84"/>
  <c r="N83"/>
  <c r="L83"/>
  <c r="N82"/>
  <c r="L82"/>
  <c r="N81"/>
  <c r="L81"/>
  <c r="N80"/>
  <c r="L80"/>
  <c r="N79"/>
  <c r="L79"/>
  <c r="N78"/>
  <c r="L78"/>
  <c r="O98" l="1"/>
  <c r="D98" s="1"/>
  <c r="O82"/>
  <c r="D82" s="1"/>
  <c r="M78"/>
  <c r="O92"/>
  <c r="D92" s="1"/>
  <c r="M102"/>
  <c r="M82"/>
  <c r="O80"/>
  <c r="D80" s="1"/>
  <c r="M86"/>
  <c r="M92"/>
  <c r="M94"/>
  <c r="O88"/>
  <c r="D88" s="1"/>
  <c r="O90"/>
  <c r="D90" s="1"/>
  <c r="M98"/>
  <c r="M80"/>
  <c r="O102"/>
  <c r="M84"/>
  <c r="O86"/>
  <c r="D86" s="1"/>
  <c r="O94"/>
  <c r="D94" s="1"/>
  <c r="O96"/>
  <c r="D96" s="1"/>
  <c r="M100"/>
  <c r="O78"/>
  <c r="D78" s="1"/>
  <c r="O84"/>
  <c r="D84" s="1"/>
  <c r="M88"/>
  <c r="M90"/>
  <c r="O100"/>
  <c r="D100" s="1"/>
  <c r="D102" l="1"/>
  <c r="O104"/>
  <c r="L60"/>
  <c r="D104" l="1"/>
  <c r="O107"/>
  <c r="D107" s="1"/>
  <c r="N48"/>
  <c r="L67" l="1"/>
  <c r="N66" l="1"/>
  <c r="L66" l="1"/>
  <c r="N67" l="1"/>
  <c r="L54"/>
  <c r="L55"/>
  <c r="L56"/>
  <c r="L57"/>
  <c r="L58"/>
  <c r="L59"/>
  <c r="L61"/>
  <c r="L62"/>
  <c r="L63"/>
  <c r="L64"/>
  <c r="L53"/>
  <c r="M53" s="1"/>
  <c r="N54"/>
  <c r="N55"/>
  <c r="N56"/>
  <c r="N57"/>
  <c r="N58"/>
  <c r="N59"/>
  <c r="N60"/>
  <c r="N61"/>
  <c r="N62"/>
  <c r="N63"/>
  <c r="N64"/>
  <c r="N53"/>
  <c r="O55" l="1"/>
  <c r="O66"/>
  <c r="O57"/>
  <c r="O53"/>
  <c r="M59"/>
  <c r="O59"/>
  <c r="O61"/>
  <c r="M61"/>
  <c r="O63"/>
  <c r="M63"/>
  <c r="M66"/>
  <c r="M57"/>
  <c r="M55"/>
  <c r="O65" l="1"/>
  <c r="O68" s="1"/>
  <c r="K48"/>
  <c r="P48" l="1"/>
</calcChain>
</file>

<file path=xl/sharedStrings.xml><?xml version="1.0" encoding="utf-8"?>
<sst xmlns="http://schemas.openxmlformats.org/spreadsheetml/2006/main" count="236" uniqueCount="180">
  <si>
    <t>Варзоб</t>
  </si>
  <si>
    <t xml:space="preserve"> Хуросон</t>
  </si>
  <si>
    <t>Дарвоз</t>
  </si>
  <si>
    <t>Рушон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</si>
  <si>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</si>
  <si>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</si>
  <si>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</si>
  <si>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</si>
  <si>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</si>
  <si>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</si>
  <si>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</si>
  <si>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</si>
  <si>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</si>
  <si>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</si>
  <si>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</si>
  <si>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</si>
  <si>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</si>
  <si>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</si>
  <si>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</si>
  <si>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</si>
  <si>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</si>
  <si>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</si>
  <si>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</si>
  <si>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</si>
  <si>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</si>
  <si>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</si>
  <si>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</si>
  <si>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</si>
  <si>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</si>
  <si>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</si>
  <si>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</si>
  <si>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</si>
  <si>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</si>
  <si>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</si>
  <si>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</si>
  <si>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</si>
  <si>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</si>
  <si>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</si>
  <si>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</si>
  <si>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</si>
  <si>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</si>
  <si>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</si>
  <si>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</si>
  <si>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</si>
  <si>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</si>
  <si>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</si>
  <si>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</si>
  <si>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</si>
  <si>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</si>
  <si>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</si>
  <si>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</si>
  <si>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</si>
  <si>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</si>
  <si>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</si>
  <si>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</si>
  <si>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</si>
  <si>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</si>
  <si>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</si>
  <si>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</si>
  <si>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</si>
  <si>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</si>
  <si>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</si>
  <si>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</si>
  <si>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</si>
  <si>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</si>
  <si>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</si>
  <si>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</si>
  <si>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</si>
  <si>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</si>
  <si>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</si>
  <si>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</si>
  <si>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</si>
  <si>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</si>
  <si>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</si>
  <si>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</si>
  <si>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</si>
  <si>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Камаз, Трактор - т - 150, Боркунак, Автогрейдер</t>
  </si>
  <si>
    <t xml:space="preserve">4 - а/м Камаз, 6 - Боркунак, 4 - Автогрейдер </t>
  </si>
  <si>
    <t xml:space="preserve"> 2 - Булдозер - т - 130, Камасу</t>
  </si>
  <si>
    <t>2 - Булдозер - т - 130</t>
  </si>
  <si>
    <t>2 - а/м Камаз, 3 - Боркунак - лв - 321, 2 - Грейдер, Экскаватор</t>
  </si>
  <si>
    <t>а/м Камаз, Автогрейдер - дз - 135, 2 - Булдозер, Боркунак - 321</t>
  </si>
  <si>
    <t>Экскаватор, Грейдер - 143, Боркунак - 321, Булдозер - 75, Зил - 130</t>
  </si>
  <si>
    <t>а/м Газ - 66, Автогрейдер - 135, Боркунаки фронталӣ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</si>
  <si>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</si>
  <si>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</si>
  <si>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</si>
  <si>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</si>
  <si>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</si>
  <si>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</si>
  <si>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</si>
  <si>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</si>
  <si>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</si>
  <si>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</si>
  <si>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</si>
  <si>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</si>
  <si>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</si>
  <si>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</si>
  <si>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</si>
  <si>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</si>
  <si>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</si>
  <si>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</si>
  <si>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</si>
  <si>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</si>
  <si>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</si>
  <si>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    </t>
  </si>
  <si>
    <t>Қитъаҳои роҳи автомобилгард ва гузариш таввасути сарҳадҳо</t>
  </si>
  <si>
    <t xml:space="preserve"> Ҳамагӣ дар Ҷумҳурии Ӯзбекистон 714 вагон дар ҳаракат аз он ҷумла:  29 в - орд, 29 в - битум, 59 в - гандум, 69 в - бензин, 122 в - сузишвории дизели, 406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</si>
  <si>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Миқдори
умумӣ</t>
  </si>
  <si>
    <t>Номгӯи 
хатсайрҳо</t>
  </si>
  <si>
    <t>Дар як
рӯз</t>
  </si>
  <si>
    <t>Ҷиргатол - Ош</t>
  </si>
  <si>
    <t>Ош - Ҷиргатол</t>
  </si>
  <si>
    <t>Турсунзода -Сариосиё ҶӮ</t>
  </si>
  <si>
    <t xml:space="preserve">Сариосиё ҶӮ -Турсунзода </t>
  </si>
  <si>
    <t>Тоҷикистон -Ӯзбекистон</t>
  </si>
  <si>
    <t>Ӯзбекистон -Тоҷикистон</t>
  </si>
  <si>
    <t>Ҳаммагӣ тариқи гузаргоҳҳо</t>
  </si>
  <si>
    <t>Аз аввали                                    сол</t>
  </si>
  <si>
    <t>КВД  "Роҳи оҳани Тоҷикистон"</t>
  </si>
  <si>
    <t>Дар Фурудгоҳҳои байналмиллалии Душанбе, Хуҷанд, Кӯлоб ва Бохтар парвози тайёраҳо мувофиқи ҷадвал ба роҳ монда шудааст.Фурудгоҳҳои маҳали баъди соати 08-00 маълум мегардад. Ҳодисаи фавқулодда нест.</t>
  </si>
  <si>
    <t>Иҷроиш
(%)</t>
  </si>
  <si>
    <t>1. Миқдори гузариши нақлиёт тавассути Гулистон</t>
  </si>
  <si>
    <t>2. Миқдори гузариши нақлиёт тавассути Қарамиқ</t>
  </si>
  <si>
    <t>4. Миқдори гузариши нақлиёт тавассути Қулма</t>
  </si>
  <si>
    <t>5. Миқдори гузариши нақлиёт тавассути Дӯсти</t>
  </si>
  <si>
    <t>6. Миқдори гузариши нақлиёт тавассути Фотеҳобод</t>
  </si>
  <si>
    <t>7. Миқдори гузариши нақлиёт тавассути Панҷакент-Саразм</t>
  </si>
  <si>
    <t>8. Миқдори гузариши нақлиёт тавассути Патар - Конибодом</t>
  </si>
  <si>
    <t>9. Миқдори гузариши нақлиёт тавассути Работ -Конибодом</t>
  </si>
  <si>
    <t>10. Миқдори гузариши нақлиёт тавассути Ҳаштяк -Спитамен</t>
  </si>
  <si>
    <t>11. Миқдори гузариши нақлиёт тавассути Зафаробод -Зафаробод</t>
  </si>
  <si>
    <t xml:space="preserve">13. Миқдори гузариши нақлиёт тавассути Уротеппа -Истаравшан </t>
  </si>
  <si>
    <t>Миқдори гузариши нақлиёт тавассути нақби Истиқлол</t>
  </si>
  <si>
    <t xml:space="preserve"> 12. Миқдори гузариши нақлиёт тавассути Навбунёд -Ашт</t>
  </si>
  <si>
    <t xml:space="preserve">3. Миқдори гузариши нақлиёт тавассути Панҷи поён </t>
  </si>
  <si>
    <t>Дар як                           рӯз</t>
  </si>
  <si>
    <r>
      <t xml:space="preserve">Гузаргоҳи байнидавлатии роҳи оҳани Пахтаобод (Тоҷикистон) - Қудуқли (Ӯзбекистон) </t>
    </r>
    <r>
      <rPr>
        <b/>
        <sz val="20"/>
        <rFont val="Times New Roman"/>
        <family val="1"/>
        <charset val="204"/>
      </rPr>
      <t xml:space="preserve">- кушода, </t>
    </r>
    <r>
      <rPr>
        <sz val="20"/>
        <rFont val="Times New Roman"/>
        <family val="1"/>
        <charset val="204"/>
      </rPr>
      <t xml:space="preserve">Гузаргоҳи байнидавлатии роҳи оҳани Хушадӣ (Тоҷикистон) - Амузанг (Ӯзбекистон) - </t>
    </r>
    <r>
      <rPr>
        <b/>
        <sz val="20"/>
        <rFont val="Times New Roman"/>
        <family val="1"/>
        <charset val="204"/>
      </rPr>
      <t>кушода,</t>
    </r>
    <r>
      <rPr>
        <sz val="20"/>
        <rFont val="Times New Roman"/>
        <family val="1"/>
        <charset val="204"/>
      </rPr>
      <t xml:space="preserve"> Гузаргоҳи байнидавлатии роҳи оҳани Спитамен (Тоҷикистон) - Бекобод (Ӯзбекистон) - </t>
    </r>
    <r>
      <rPr>
        <b/>
        <sz val="20"/>
        <rFont val="Times New Roman"/>
        <family val="1"/>
        <charset val="204"/>
      </rPr>
      <t>кушода</t>
    </r>
    <r>
      <rPr>
        <sz val="20"/>
        <rFont val="Times New Roman"/>
        <family val="1"/>
        <charset val="204"/>
      </rPr>
      <t xml:space="preserve"> ва Гузаргоҳи байнидавлатии роҳи оҳани Истиқлол (Тоҷикистон) - Сувонобод (Қӯқон Ӯзбекистон) - </t>
    </r>
    <r>
      <rPr>
        <b/>
        <sz val="20"/>
        <rFont val="Times New Roman"/>
        <family val="1"/>
        <charset val="204"/>
      </rPr>
      <t>кушода.</t>
    </r>
  </si>
  <si>
    <t>а/м Зил - ммз, 2 - Боркунак - 321, Автогрейдер - 135,                                                                                               Трактор - т - 150</t>
  </si>
  <si>
    <t>Аз он ҷумла кор карданд</t>
  </si>
  <si>
    <t xml:space="preserve">Кушода, абрнок                                                                   </t>
  </si>
  <si>
    <r>
      <t xml:space="preserve">а/м Камаз, Трактор, 2 - Автогрейдер, Экскаватор, </t>
    </r>
    <r>
      <rPr>
        <u/>
        <sz val="19"/>
        <rFont val="Times New Roman Tajik 1.0"/>
      </rPr>
      <t>Зил - кдм</t>
    </r>
  </si>
  <si>
    <r>
      <rPr>
        <u/>
        <sz val="19"/>
        <rFont val="Times New Roman Tajik 1.0"/>
      </rPr>
      <t>а/м Маз,</t>
    </r>
    <r>
      <rPr>
        <sz val="19"/>
        <rFont val="Times New Roman Tajik 1.0"/>
        <family val="1"/>
        <charset val="204"/>
      </rPr>
      <t xml:space="preserve"> Краз, 2 - </t>
    </r>
    <r>
      <rPr>
        <u/>
        <sz val="19"/>
        <rFont val="Times New Roman Tajik 1.0"/>
      </rPr>
      <t>Боркунак - лв - 321</t>
    </r>
    <r>
      <rPr>
        <sz val="19"/>
        <rFont val="Times New Roman Tajik 1.0"/>
        <family val="1"/>
        <charset val="204"/>
      </rPr>
      <t>, 2 - Грейдер,                                                                          Булдозер -кат, Экскаватор</t>
    </r>
  </si>
  <si>
    <r>
      <t xml:space="preserve">2 - а/м Камаз, </t>
    </r>
    <r>
      <rPr>
        <u/>
        <sz val="19"/>
        <rFont val="Times New Roman Tajik 1.0"/>
      </rPr>
      <t>Зил - 131,</t>
    </r>
    <r>
      <rPr>
        <sz val="19"/>
        <rFont val="Times New Roman Tajik 1.0"/>
        <family val="1"/>
        <charset val="204"/>
      </rPr>
      <t xml:space="preserve"> Автогрейдер</t>
    </r>
  </si>
  <si>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Боркунак - 953, Грейдер - 330, Маз - 510, Трактор - мтз - 80</t>
    </r>
  </si>
  <si>
    <r>
      <t xml:space="preserve"> </t>
    </r>
    <r>
      <rPr>
        <u/>
        <sz val="19"/>
        <rFont val="Times New Roman Tajik 1.0"/>
      </rPr>
      <t>Дулон</t>
    </r>
    <r>
      <rPr>
        <sz val="19"/>
        <rFont val="Times New Roman Tajik 1.0"/>
        <family val="1"/>
        <charset val="204"/>
      </rPr>
      <t xml:space="preserve"> - 336, Ивеко,</t>
    </r>
    <r>
      <rPr>
        <u/>
        <sz val="19"/>
        <rFont val="Times New Roman Tajik 1.0"/>
      </rPr>
      <t xml:space="preserve"> Боркунак</t>
    </r>
    <r>
      <rPr>
        <sz val="19"/>
        <rFont val="Times New Roman Tajik 1.0"/>
        <family val="1"/>
        <charset val="204"/>
      </rPr>
      <t xml:space="preserve"> - 321, 2 - Грейдер, Экскаватор - 313</t>
    </r>
  </si>
  <si>
    <r>
      <t xml:space="preserve">а/м Камаз, 3 - Боркунак - 321, 2 - Грейдер - 135,                                                                                            </t>
    </r>
    <r>
      <rPr>
        <u/>
        <sz val="19"/>
        <rFont val="Times New Roman Tajik 1.0"/>
      </rPr>
      <t>Экскаватор - эо - 2621</t>
    </r>
  </si>
  <si>
    <r>
      <t xml:space="preserve">а/м Маз, Краз, 2 - Булдозер, Автогрейдер - 220, </t>
    </r>
    <r>
      <rPr>
        <u/>
        <sz val="19"/>
        <rFont val="Times New Roman Tajik 1.0"/>
      </rPr>
      <t>Боркунак - зл - 50</t>
    </r>
  </si>
  <si>
    <r>
      <t xml:space="preserve"> 4 - Булдозер - дт - 75, 2 - Боркунак, 2 - </t>
    </r>
    <r>
      <rPr>
        <u/>
        <sz val="19"/>
        <rFont val="Times New Roman Tajik 1.0"/>
      </rPr>
      <t>Автогрейдер</t>
    </r>
  </si>
  <si>
    <r>
      <t xml:space="preserve">а/м Газ - 66, 3 - </t>
    </r>
    <r>
      <rPr>
        <u/>
        <sz val="19"/>
        <rFont val="Times New Roman Tajik 1.0"/>
      </rPr>
      <t>Булдозер - дт - 75</t>
    </r>
    <r>
      <rPr>
        <sz val="19"/>
        <rFont val="Times New Roman Tajik 1.0"/>
        <family val="1"/>
        <charset val="204"/>
      </rPr>
      <t>, Автогрейдер - 122,                                                                 Боркунак - зл - 50</t>
    </r>
  </si>
  <si>
    <r>
      <t xml:space="preserve">Исузи, Грейдер - 98, 2 - Булдозер - 170, Экскаватор - 320,                                                                                          </t>
    </r>
    <r>
      <rPr>
        <u/>
        <sz val="19"/>
        <rFont val="Times New Roman Tajik 1.0"/>
      </rPr>
      <t>Трактор - 700</t>
    </r>
  </si>
  <si>
    <t xml:space="preserve">            ТЕЛ : 2-22-22-77;    2-21-14-39.</t>
  </si>
  <si>
    <r>
      <t xml:space="preserve">2 - Зил, </t>
    </r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</t>
    </r>
    <r>
      <rPr>
        <u/>
        <sz val="19"/>
        <rFont val="Times New Roman Tajik 1.0"/>
      </rPr>
      <t>Боркунак - 321</t>
    </r>
    <r>
      <rPr>
        <sz val="19"/>
        <rFont val="Times New Roman Tajik 1.0"/>
        <family val="1"/>
        <charset val="204"/>
      </rPr>
      <t xml:space="preserve">, Трактор, 2 </t>
    </r>
    <r>
      <rPr>
        <sz val="19"/>
        <rFont val="Times New Roman Tajik 1.0"/>
      </rPr>
      <t>- Грейдер,</t>
    </r>
    <r>
      <rPr>
        <sz val="19"/>
        <rFont val="Times New Roman Tajik 1.0"/>
        <family val="1"/>
        <charset val="204"/>
      </rPr>
      <t xml:space="preserve">                                                                                                         </t>
    </r>
    <r>
      <rPr>
        <u/>
        <sz val="19"/>
        <rFont val="Times New Roman Tajik 1.0"/>
      </rPr>
      <t xml:space="preserve">Экскаватор - 330  </t>
    </r>
  </si>
  <si>
    <r>
      <t xml:space="preserve">а/м Урал, Булдозер - т - 170, </t>
    </r>
    <r>
      <rPr>
        <u/>
        <sz val="19"/>
        <rFont val="Times New Roman Tajik 1.0"/>
      </rPr>
      <t>Боркунак - лв - 321</t>
    </r>
  </si>
  <si>
    <r>
      <t xml:space="preserve">Трактор - мтз - 82, 2 - Боркунак, 2 - Автогрейдер, </t>
    </r>
    <r>
      <rPr>
        <sz val="19"/>
        <rFont val="Times New Roman Tajik 1.0"/>
      </rPr>
      <t>3 - Булдозер</t>
    </r>
  </si>
  <si>
    <r>
      <t>Трактор - мтз - 80</t>
    </r>
    <r>
      <rPr>
        <sz val="19"/>
        <rFont val="Times New Roman Tajik 1.0"/>
      </rPr>
      <t xml:space="preserve">, Булдозер - 75, Автогрейдер - 135, Боркунак - 321 </t>
    </r>
  </si>
  <si>
    <r>
      <t>а/м Зил,</t>
    </r>
    <r>
      <rPr>
        <sz val="19"/>
        <rFont val="Times New Roman Tajik 1.0"/>
        <family val="1"/>
        <charset val="204"/>
      </rPr>
      <t xml:space="preserve"> Трактор - мтз - 80, Автогрейдер - кат - 12 н</t>
    </r>
  </si>
  <si>
    <r>
      <t xml:space="preserve"> а/м Шанши, а/м </t>
    </r>
    <r>
      <rPr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Боркунак - лв - 321, Автогрейдер - 414 </t>
    </r>
  </si>
  <si>
    <r>
      <t xml:space="preserve">а/м </t>
    </r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Боркунаки фронталӣ, </t>
    </r>
    <r>
      <rPr>
        <sz val="19"/>
        <rFont val="Times New Roman Tajik 1.0"/>
      </rPr>
      <t>Автогрейдер</t>
    </r>
  </si>
  <si>
    <t xml:space="preserve">Кушода, ҳавои соф                                                             </t>
  </si>
  <si>
    <t xml:space="preserve">Баста, ҳавои соф                                                                  </t>
  </si>
  <si>
    <t xml:space="preserve">Кушода, ҳавои соф                                                                 </t>
  </si>
  <si>
    <t xml:space="preserve">             Иҷрокунанда: Кавраков Б.</t>
  </si>
  <si>
    <t>22.02.2019</t>
  </si>
  <si>
    <t xml:space="preserve">                Қитъаҳои роҳи автомобилгард ва гузариш тавассути сарҳадҳо ба ҳолати 22.02.2020с.</t>
  </si>
  <si>
    <t>Оиди ҳолати роҳҳои автомобилгард ва ағбаҳо ба ҳолати  22.02.2020с</t>
  </si>
  <si>
    <r>
      <t xml:space="preserve"> а/м Хуаншан, </t>
    </r>
    <r>
      <rPr>
        <sz val="19"/>
        <rFont val="Times New Roman Tajik 1.0"/>
      </rPr>
      <t>Автогрейдер,</t>
    </r>
    <r>
      <rPr>
        <sz val="19"/>
        <rFont val="Times New Roman Tajik 1.0"/>
        <family val="1"/>
        <charset val="204"/>
      </rPr>
      <t xml:space="preserve"> </t>
    </r>
    <r>
      <rPr>
        <sz val="19"/>
        <rFont val="Times New Roman Tajik 1.0"/>
      </rPr>
      <t>Боркунак</t>
    </r>
    <r>
      <rPr>
        <sz val="19"/>
        <rFont val="Times New Roman Tajik 1.0"/>
        <family val="1"/>
        <charset val="204"/>
      </rPr>
      <t xml:space="preserve"> зл - 50, </t>
    </r>
    <r>
      <rPr>
        <sz val="19"/>
        <rFont val="Times New Roman Tajik 1.0"/>
      </rPr>
      <t>Трактор - т - 150</t>
    </r>
  </si>
  <si>
    <t>Ҳамагӣ дар Ҷумҳурии Ӯзбекистон 250 вагон дар ҳаракат аз он ҷумла: 15 в - орд,  27 в - газ, 25 в - бензин, 4 в - сӯзишвории дизелӣ, 3 в - битум, 2 в- гандум, 174  в - борҳои гуногун. Ҳодисаи фавқулодда нест.</t>
  </si>
  <si>
    <t xml:space="preserve">Кушода, камабр                                                                 </t>
  </si>
  <si>
    <r>
      <t xml:space="preserve">а/м Дулон-хово - 335, 2 - </t>
    </r>
    <r>
      <rPr>
        <u/>
        <sz val="19"/>
        <rFont val="Times New Roman Tajik 1.0"/>
      </rPr>
      <t>Боркунак,</t>
    </r>
    <r>
      <rPr>
        <sz val="19"/>
        <rFont val="Times New Roman Tajik 1.0"/>
        <family val="1"/>
        <charset val="204"/>
      </rPr>
      <t xml:space="preserve"> </t>
    </r>
    <r>
      <rPr>
        <u/>
        <sz val="19"/>
        <rFont val="Times New Roman Tajik 1.0"/>
      </rPr>
      <t>Булдозер</t>
    </r>
    <r>
      <rPr>
        <sz val="19"/>
        <rFont val="Times New Roman Tajik 1.0"/>
        <family val="1"/>
        <charset val="204"/>
      </rPr>
      <t xml:space="preserve"> - 230, Экскаватор - 310</t>
    </r>
  </si>
  <si>
    <r>
      <t xml:space="preserve"> Экскаватор - 428Е, </t>
    </r>
    <r>
      <rPr>
        <sz val="19"/>
        <rFont val="Times New Roman Tajik 1.0"/>
      </rPr>
      <t>Боркунак - 50</t>
    </r>
    <r>
      <rPr>
        <sz val="19"/>
        <rFont val="Times New Roman Tajik 1.0"/>
        <family val="1"/>
        <charset val="204"/>
      </rPr>
      <t>, 2 - Булдозер - 170, Грейдер - 165</t>
    </r>
  </si>
  <si>
    <t xml:space="preserve">Кушода, камабр                                                           </t>
  </si>
  <si>
    <t xml:space="preserve">Кушода, барф                                                           </t>
  </si>
  <si>
    <t xml:space="preserve">Кушода, борон                                                           </t>
  </si>
  <si>
    <t xml:space="preserve">Кушода, абрнок                                                            </t>
  </si>
  <si>
    <t xml:space="preserve">Кушода, барф                                                              </t>
  </si>
  <si>
    <t xml:space="preserve">Кушода, абрнок                                                             </t>
  </si>
  <si>
    <t xml:space="preserve">Кушода, борон                                                          </t>
  </si>
  <si>
    <t xml:space="preserve">Кушода, абрнок                                                           </t>
  </si>
  <si>
    <t xml:space="preserve">Кушода, камабр                                                              </t>
  </si>
</sst>
</file>

<file path=xl/styles.xml><?xml version="1.0" encoding="utf-8"?>
<styleSheet xmlns="http://schemas.openxmlformats.org/spreadsheetml/2006/main">
  <fonts count="3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9"/>
      <color theme="1"/>
      <name val="Times New Roman"/>
      <family val="1"/>
      <charset val="204"/>
    </font>
    <font>
      <sz val="19"/>
      <color theme="1"/>
      <name val="Times New Roman Tajik 1.0"/>
      <family val="1"/>
      <charset val="204"/>
    </font>
    <font>
      <b/>
      <sz val="20"/>
      <name val="Times New Roman"/>
      <family val="1"/>
      <charset val="204"/>
    </font>
    <font>
      <sz val="20"/>
      <name val="Arial Cyr"/>
      <charset val="204"/>
    </font>
    <font>
      <sz val="20"/>
      <color rgb="FFFF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24"/>
      <name val="Times New Roman"/>
      <family val="1"/>
      <charset val="204"/>
    </font>
    <font>
      <u/>
      <sz val="19"/>
      <name val="Times New Roman Tajik 1.0"/>
    </font>
    <font>
      <sz val="19"/>
      <name val="Times New Roman Tajik 1.0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1">
      <alignment horizontal="center" vertical="center" wrapText="1"/>
    </xf>
  </cellStyleXfs>
  <cellXfs count="244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6" fillId="2" borderId="2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/>
    </xf>
    <xf numFmtId="0" fontId="16" fillId="2" borderId="12" xfId="0" applyFont="1" applyFill="1" applyBorder="1" applyAlignment="1">
      <alignment horizontal="center"/>
    </xf>
    <xf numFmtId="0" fontId="18" fillId="0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/>
    </xf>
    <xf numFmtId="0" fontId="16" fillId="0" borderId="12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12" fillId="0" borderId="0" xfId="0" applyFont="1" applyAlignment="1"/>
    <xf numFmtId="0" fontId="25" fillId="0" borderId="0" xfId="0" applyFont="1" applyAlignment="1"/>
    <xf numFmtId="0" fontId="25" fillId="0" borderId="9" xfId="0" applyFont="1" applyBorder="1"/>
    <xf numFmtId="14" fontId="25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8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12" fillId="0" borderId="5" xfId="0" applyFont="1" applyBorder="1"/>
    <xf numFmtId="0" fontId="25" fillId="0" borderId="3" xfId="0" applyFont="1" applyBorder="1" applyAlignment="1"/>
    <xf numFmtId="0" fontId="29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wrapText="1"/>
    </xf>
    <xf numFmtId="0" fontId="12" fillId="0" borderId="0" xfId="0" applyFont="1"/>
    <xf numFmtId="0" fontId="0" fillId="0" borderId="0" xfId="0"/>
    <xf numFmtId="0" fontId="8" fillId="0" borderId="0" xfId="0" applyFont="1" applyBorder="1" applyAlignment="1">
      <alignment horizontal="center"/>
    </xf>
    <xf numFmtId="0" fontId="30" fillId="0" borderId="12" xfId="0" applyFont="1" applyBorder="1" applyAlignment="1">
      <alignment horizontal="center" wrapText="1"/>
    </xf>
    <xf numFmtId="0" fontId="0" fillId="0" borderId="0" xfId="0"/>
    <xf numFmtId="0" fontId="12" fillId="0" borderId="3" xfId="0" applyFont="1" applyBorder="1" applyAlignment="1">
      <alignment horizontal="center"/>
    </xf>
    <xf numFmtId="0" fontId="27" fillId="0" borderId="3" xfId="0" applyFont="1" applyBorder="1" applyAlignment="1">
      <alignment horizontal="center"/>
    </xf>
    <xf numFmtId="0" fontId="29" fillId="0" borderId="5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25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33" fillId="0" borderId="0" xfId="0" applyFont="1" applyAlignment="1">
      <alignment vertical="center"/>
    </xf>
    <xf numFmtId="0" fontId="0" fillId="0" borderId="0" xfId="0" applyAlignment="1">
      <alignment vertical="center"/>
    </xf>
    <xf numFmtId="0" fontId="2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2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12" fillId="0" borderId="7" xfId="0" applyFont="1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0" fontId="25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2" fillId="0" borderId="7" xfId="0" applyFont="1" applyBorder="1" applyAlignment="1">
      <alignment horizontal="left" vertical="center" wrapText="1" indent="1"/>
    </xf>
    <xf numFmtId="0" fontId="12" fillId="0" borderId="7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24" fillId="0" borderId="2" xfId="0" applyFont="1" applyFill="1" applyBorder="1" applyAlignment="1">
      <alignment horizontal="left" vertical="top" wrapText="1"/>
    </xf>
    <xf numFmtId="0" fontId="24" fillId="0" borderId="3" xfId="0" applyFont="1" applyFill="1" applyBorder="1" applyAlignment="1">
      <alignment horizontal="left" vertical="top" wrapText="1"/>
    </xf>
    <xf numFmtId="0" fontId="24" fillId="0" borderId="6" xfId="0" applyFont="1" applyFill="1" applyBorder="1" applyAlignment="1">
      <alignment horizontal="left" vertical="top" wrapText="1"/>
    </xf>
    <xf numFmtId="0" fontId="16" fillId="2" borderId="4" xfId="0" applyFont="1" applyFill="1" applyBorder="1" applyAlignment="1">
      <alignment horizontal="center" vertical="center"/>
    </xf>
    <xf numFmtId="0" fontId="17" fillId="2" borderId="5" xfId="0" applyFont="1" applyFill="1" applyBorder="1"/>
    <xf numFmtId="0" fontId="22" fillId="0" borderId="1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center" vertical="center"/>
    </xf>
    <xf numFmtId="0" fontId="32" fillId="0" borderId="5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5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12" fillId="0" borderId="13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/>
    </xf>
    <xf numFmtId="0" fontId="12" fillId="0" borderId="10" xfId="0" applyFont="1" applyBorder="1" applyAlignment="1">
      <alignment horizontal="left" wrapText="1"/>
    </xf>
    <xf numFmtId="0" fontId="12" fillId="0" borderId="11" xfId="0" applyFont="1" applyBorder="1" applyAlignment="1">
      <alignment horizontal="left" wrapText="1"/>
    </xf>
    <xf numFmtId="0" fontId="12" fillId="0" borderId="12" xfId="0" applyFont="1" applyBorder="1" applyAlignment="1">
      <alignment horizontal="left" wrapText="1"/>
    </xf>
    <xf numFmtId="0" fontId="25" fillId="0" borderId="4" xfId="0" applyFont="1" applyBorder="1" applyAlignment="1">
      <alignment horizontal="center" wrapText="1"/>
    </xf>
    <xf numFmtId="0" fontId="25" fillId="0" borderId="15" xfId="0" applyFont="1" applyBorder="1" applyAlignment="1">
      <alignment horizontal="center" wrapText="1"/>
    </xf>
    <xf numFmtId="0" fontId="11" fillId="0" borderId="1" xfId="1" applyFo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16" fillId="2" borderId="2" xfId="0" applyFont="1" applyFill="1" applyBorder="1" applyAlignment="1">
      <alignment horizontal="center" vertical="center" wrapText="1"/>
    </xf>
    <xf numFmtId="0" fontId="17" fillId="2" borderId="6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6" xfId="0" applyBorder="1"/>
    <xf numFmtId="0" fontId="16" fillId="0" borderId="4" xfId="0" applyFont="1" applyFill="1" applyBorder="1" applyAlignment="1">
      <alignment horizontal="center" vertical="center"/>
    </xf>
    <xf numFmtId="0" fontId="17" fillId="0" borderId="5" xfId="0" applyFont="1" applyBorder="1"/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wrapText="1"/>
    </xf>
    <xf numFmtId="0" fontId="23" fillId="0" borderId="6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0" fillId="0" borderId="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3" xfId="0" applyFont="1" applyBorder="1"/>
    <xf numFmtId="0" fontId="0" fillId="0" borderId="6" xfId="0" applyFont="1" applyBorder="1"/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5" fillId="0" borderId="6" xfId="0" applyFont="1" applyBorder="1" applyAlignment="1">
      <alignment horizontal="center"/>
    </xf>
    <xf numFmtId="0" fontId="25" fillId="0" borderId="6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</cellXfs>
  <cellStyles count="2">
    <cellStyle name="Normal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14"/>
  <sheetViews>
    <sheetView showGridLines="0" tabSelected="1" view="pageBreakPreview" topLeftCell="A13" zoomScale="70" zoomScaleSheetLayoutView="70" workbookViewId="0">
      <selection activeCell="E25" sqref="E25"/>
    </sheetView>
  </sheetViews>
  <sheetFormatPr defaultRowHeight="12.75"/>
  <cols>
    <col min="1" max="1" width="6.140625" customWidth="1"/>
    <col min="2" max="2" width="69.85546875" customWidth="1"/>
    <col min="3" max="3" width="36" customWidth="1"/>
    <col min="4" max="4" width="11.85546875" style="85" customWidth="1"/>
    <col min="5" max="5" width="55.42578125" customWidth="1"/>
    <col min="6" max="6" width="0.28515625" customWidth="1"/>
    <col min="7" max="7" width="34.28515625" customWidth="1"/>
    <col min="8" max="8" width="20.5703125" customWidth="1"/>
    <col min="9" max="9" width="23.140625" customWidth="1"/>
    <col min="10" max="10" width="18.42578125" customWidth="1"/>
    <col min="11" max="11" width="19.7109375" customWidth="1"/>
    <col min="12" max="12" width="12.42578125" customWidth="1"/>
    <col min="13" max="13" width="14.140625" customWidth="1"/>
    <col min="14" max="14" width="22" customWidth="1"/>
    <col min="15" max="15" width="24.28515625" customWidth="1"/>
    <col min="16" max="27" width="9.140625" hidden="1" customWidth="1"/>
    <col min="28" max="28" width="2" customWidth="1"/>
    <col min="29" max="29" width="1.42578125" customWidth="1"/>
    <col min="30" max="30" width="5.85546875" customWidth="1"/>
    <col min="31" max="31" width="2.7109375" customWidth="1"/>
  </cols>
  <sheetData>
    <row r="1" spans="1:18" ht="22.5" customHeight="1">
      <c r="A1" s="215" t="s">
        <v>4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</row>
    <row r="2" spans="1:18" ht="27" customHeight="1">
      <c r="A2" s="224" t="s">
        <v>165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</row>
    <row r="3" spans="1:18" ht="23.25">
      <c r="A3" s="36"/>
      <c r="B3" s="36"/>
      <c r="C3" s="36"/>
      <c r="D3" s="8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8" ht="12.75" customHeight="1">
      <c r="A4" s="209" t="s">
        <v>31</v>
      </c>
      <c r="B4" s="209" t="s">
        <v>55</v>
      </c>
      <c r="C4" s="127" t="s">
        <v>54</v>
      </c>
      <c r="D4" s="128"/>
      <c r="E4" s="209" t="s">
        <v>53</v>
      </c>
      <c r="F4" s="127" t="s">
        <v>36</v>
      </c>
      <c r="G4" s="201"/>
      <c r="H4" s="201"/>
      <c r="I4" s="201"/>
      <c r="J4" s="201"/>
      <c r="K4" s="201"/>
      <c r="L4" s="201"/>
      <c r="M4" s="201"/>
      <c r="N4" s="201"/>
      <c r="O4" s="202"/>
    </row>
    <row r="5" spans="1:18" ht="15.75" customHeight="1">
      <c r="A5" s="210"/>
      <c r="B5" s="210"/>
      <c r="C5" s="129"/>
      <c r="D5" s="130"/>
      <c r="E5" s="210"/>
      <c r="F5" s="203"/>
      <c r="G5" s="204"/>
      <c r="H5" s="204"/>
      <c r="I5" s="204"/>
      <c r="J5" s="204"/>
      <c r="K5" s="204"/>
      <c r="L5" s="204"/>
      <c r="M5" s="204"/>
      <c r="N5" s="204"/>
      <c r="O5" s="205"/>
    </row>
    <row r="6" spans="1:18" ht="10.5" customHeight="1">
      <c r="A6" s="210"/>
      <c r="B6" s="210"/>
      <c r="C6" s="129"/>
      <c r="D6" s="130"/>
      <c r="E6" s="210"/>
      <c r="F6" s="206"/>
      <c r="G6" s="207"/>
      <c r="H6" s="207"/>
      <c r="I6" s="207"/>
      <c r="J6" s="207"/>
      <c r="K6" s="207"/>
      <c r="L6" s="207"/>
      <c r="M6" s="207"/>
      <c r="N6" s="207"/>
      <c r="O6" s="208"/>
    </row>
    <row r="7" spans="1:18" ht="33.75" customHeight="1">
      <c r="A7" s="210"/>
      <c r="B7" s="210"/>
      <c r="C7" s="129"/>
      <c r="D7" s="130"/>
      <c r="E7" s="210"/>
      <c r="F7" s="127" t="s">
        <v>52</v>
      </c>
      <c r="G7" s="230"/>
      <c r="H7" s="230"/>
      <c r="I7" s="230"/>
      <c r="J7" s="128"/>
      <c r="K7" s="212" t="s">
        <v>68</v>
      </c>
      <c r="L7" s="179"/>
      <c r="M7" s="179"/>
      <c r="N7" s="179"/>
      <c r="O7" s="180"/>
      <c r="P7" s="1"/>
      <c r="Q7" s="1"/>
      <c r="R7" s="1"/>
    </row>
    <row r="8" spans="1:18" ht="71.25" customHeight="1">
      <c r="A8" s="211"/>
      <c r="B8" s="211"/>
      <c r="C8" s="131"/>
      <c r="D8" s="132"/>
      <c r="E8" s="211"/>
      <c r="F8" s="131"/>
      <c r="G8" s="231"/>
      <c r="H8" s="231"/>
      <c r="I8" s="231"/>
      <c r="J8" s="132"/>
      <c r="K8" s="212" t="s">
        <v>69</v>
      </c>
      <c r="L8" s="174"/>
      <c r="M8" s="175"/>
      <c r="N8" s="226" t="s">
        <v>139</v>
      </c>
      <c r="O8" s="227"/>
      <c r="P8" s="1"/>
      <c r="Q8" s="1"/>
      <c r="R8" s="1"/>
    </row>
    <row r="9" spans="1:18" ht="29.25" customHeight="1">
      <c r="A9" s="9">
        <v>1</v>
      </c>
      <c r="B9" s="9">
        <v>2</v>
      </c>
      <c r="C9" s="125">
        <v>3</v>
      </c>
      <c r="D9" s="126"/>
      <c r="E9" s="71">
        <v>4</v>
      </c>
      <c r="F9" s="125">
        <v>5</v>
      </c>
      <c r="G9" s="179"/>
      <c r="H9" s="179"/>
      <c r="I9" s="179"/>
      <c r="J9" s="180"/>
      <c r="K9" s="125">
        <v>6</v>
      </c>
      <c r="L9" s="174"/>
      <c r="M9" s="175"/>
      <c r="N9" s="228">
        <v>7</v>
      </c>
      <c r="O9" s="229"/>
    </row>
    <row r="10" spans="1:18" s="2" customFormat="1" ht="28.5" customHeight="1">
      <c r="A10" s="96" t="s">
        <v>28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79"/>
      <c r="N10" s="179"/>
      <c r="O10" s="180"/>
    </row>
    <row r="11" spans="1:18" s="4" customFormat="1" ht="42.75" customHeight="1">
      <c r="A11" s="26">
        <v>1</v>
      </c>
      <c r="B11" s="26" t="s">
        <v>5</v>
      </c>
      <c r="C11" s="96" t="s">
        <v>21</v>
      </c>
      <c r="D11" s="97"/>
      <c r="E11" s="95" t="s">
        <v>177</v>
      </c>
      <c r="F11" s="178" t="s">
        <v>157</v>
      </c>
      <c r="G11" s="179"/>
      <c r="H11" s="179"/>
      <c r="I11" s="179"/>
      <c r="J11" s="180"/>
      <c r="K11" s="178">
        <v>4</v>
      </c>
      <c r="L11" s="174"/>
      <c r="M11" s="175"/>
      <c r="N11" s="98">
        <v>2</v>
      </c>
      <c r="O11" s="105"/>
    </row>
    <row r="12" spans="1:18" s="4" customFormat="1" ht="45" customHeight="1">
      <c r="A12" s="26">
        <v>2</v>
      </c>
      <c r="B12" s="26" t="s">
        <v>11</v>
      </c>
      <c r="C12" s="96" t="s">
        <v>21</v>
      </c>
      <c r="D12" s="97"/>
      <c r="E12" s="95" t="s">
        <v>177</v>
      </c>
      <c r="F12" s="200" t="s">
        <v>156</v>
      </c>
      <c r="G12" s="179"/>
      <c r="H12" s="179"/>
      <c r="I12" s="179"/>
      <c r="J12" s="180"/>
      <c r="K12" s="178">
        <v>3</v>
      </c>
      <c r="L12" s="174"/>
      <c r="M12" s="175"/>
      <c r="N12" s="98">
        <v>1</v>
      </c>
      <c r="O12" s="99"/>
    </row>
    <row r="13" spans="1:18" s="4" customFormat="1" ht="45" customHeight="1">
      <c r="A13" s="26">
        <v>3</v>
      </c>
      <c r="B13" s="27" t="s">
        <v>35</v>
      </c>
      <c r="C13" s="96" t="s">
        <v>41</v>
      </c>
      <c r="D13" s="97"/>
      <c r="E13" s="95" t="s">
        <v>172</v>
      </c>
      <c r="F13" s="178" t="s">
        <v>166</v>
      </c>
      <c r="G13" s="232"/>
      <c r="H13" s="232"/>
      <c r="I13" s="232"/>
      <c r="J13" s="233"/>
      <c r="K13" s="178">
        <v>4</v>
      </c>
      <c r="L13" s="174"/>
      <c r="M13" s="175"/>
      <c r="N13" s="98">
        <v>1</v>
      </c>
      <c r="O13" s="99"/>
    </row>
    <row r="14" spans="1:18" s="4" customFormat="1" ht="46.5" customHeight="1">
      <c r="A14" s="10">
        <v>4</v>
      </c>
      <c r="B14" s="38" t="s">
        <v>89</v>
      </c>
      <c r="C14" s="96" t="s">
        <v>18</v>
      </c>
      <c r="D14" s="97"/>
      <c r="E14" s="95" t="s">
        <v>172</v>
      </c>
      <c r="F14" s="178" t="s">
        <v>138</v>
      </c>
      <c r="G14" s="179"/>
      <c r="H14" s="179"/>
      <c r="I14" s="179"/>
      <c r="J14" s="180"/>
      <c r="K14" s="178">
        <v>5</v>
      </c>
      <c r="L14" s="174"/>
      <c r="M14" s="175"/>
      <c r="N14" s="98">
        <v>2</v>
      </c>
      <c r="O14" s="99"/>
    </row>
    <row r="15" spans="1:18" s="4" customFormat="1" ht="45.75" customHeight="1">
      <c r="A15" s="26">
        <v>5</v>
      </c>
      <c r="B15" s="26" t="s">
        <v>90</v>
      </c>
      <c r="C15" s="96" t="s">
        <v>0</v>
      </c>
      <c r="D15" s="97"/>
      <c r="E15" s="95" t="s">
        <v>173</v>
      </c>
      <c r="F15" s="178" t="s">
        <v>83</v>
      </c>
      <c r="G15" s="179"/>
      <c r="H15" s="179"/>
      <c r="I15" s="179"/>
      <c r="J15" s="180"/>
      <c r="K15" s="178">
        <v>3</v>
      </c>
      <c r="L15" s="174"/>
      <c r="M15" s="175"/>
      <c r="N15" s="98">
        <v>2</v>
      </c>
      <c r="O15" s="99"/>
    </row>
    <row r="16" spans="1:18" s="4" customFormat="1" ht="48" customHeight="1">
      <c r="A16" s="26">
        <v>6</v>
      </c>
      <c r="B16" s="221" t="s">
        <v>40</v>
      </c>
      <c r="C16" s="96" t="s">
        <v>17</v>
      </c>
      <c r="D16" s="97"/>
      <c r="E16" s="95" t="s">
        <v>178</v>
      </c>
      <c r="F16" s="178" t="s">
        <v>75</v>
      </c>
      <c r="G16" s="179"/>
      <c r="H16" s="179"/>
      <c r="I16" s="179"/>
      <c r="J16" s="180"/>
      <c r="K16" s="178">
        <v>4</v>
      </c>
      <c r="L16" s="174"/>
      <c r="M16" s="175"/>
      <c r="N16" s="98">
        <v>2</v>
      </c>
      <c r="O16" s="99"/>
    </row>
    <row r="17" spans="1:28" s="4" customFormat="1" ht="48.75" customHeight="1">
      <c r="A17" s="25">
        <v>7</v>
      </c>
      <c r="B17" s="223"/>
      <c r="C17" s="96" t="s">
        <v>16</v>
      </c>
      <c r="D17" s="97"/>
      <c r="E17" s="95" t="s">
        <v>171</v>
      </c>
      <c r="F17" s="178" t="s">
        <v>158</v>
      </c>
      <c r="G17" s="179"/>
      <c r="H17" s="179"/>
      <c r="I17" s="179"/>
      <c r="J17" s="180"/>
      <c r="K17" s="178">
        <v>3</v>
      </c>
      <c r="L17" s="174"/>
      <c r="M17" s="175"/>
      <c r="N17" s="98">
        <v>1</v>
      </c>
      <c r="O17" s="99"/>
    </row>
    <row r="18" spans="1:28" s="4" customFormat="1" ht="47.25" customHeight="1">
      <c r="A18" s="26">
        <v>8</v>
      </c>
      <c r="B18" s="26" t="s">
        <v>67</v>
      </c>
      <c r="C18" s="96" t="s">
        <v>16</v>
      </c>
      <c r="D18" s="97"/>
      <c r="E18" s="95" t="s">
        <v>171</v>
      </c>
      <c r="F18" s="178" t="s">
        <v>76</v>
      </c>
      <c r="G18" s="179"/>
      <c r="H18" s="179"/>
      <c r="I18" s="179"/>
      <c r="J18" s="180"/>
      <c r="K18" s="178">
        <v>4</v>
      </c>
      <c r="L18" s="174"/>
      <c r="M18" s="175"/>
      <c r="N18" s="98">
        <v>1</v>
      </c>
      <c r="O18" s="99"/>
    </row>
    <row r="19" spans="1:28" s="4" customFormat="1" ht="50.25" customHeight="1">
      <c r="A19" s="26">
        <v>9</v>
      </c>
      <c r="B19" s="26" t="s">
        <v>37</v>
      </c>
      <c r="C19" s="96" t="s">
        <v>0</v>
      </c>
      <c r="D19" s="97"/>
      <c r="E19" s="95" t="s">
        <v>171</v>
      </c>
      <c r="F19" s="178" t="s">
        <v>77</v>
      </c>
      <c r="G19" s="179"/>
      <c r="H19" s="179"/>
      <c r="I19" s="179"/>
      <c r="J19" s="180"/>
      <c r="K19" s="178">
        <v>14</v>
      </c>
      <c r="L19" s="174"/>
      <c r="M19" s="175"/>
      <c r="N19" s="98">
        <v>14</v>
      </c>
      <c r="O19" s="99"/>
    </row>
    <row r="20" spans="1:28" s="2" customFormat="1" ht="28.5" customHeight="1">
      <c r="A20" s="96" t="s">
        <v>25</v>
      </c>
      <c r="B20" s="179"/>
      <c r="C20" s="179"/>
      <c r="D20" s="179"/>
      <c r="E20" s="179"/>
      <c r="F20" s="179"/>
      <c r="G20" s="179"/>
      <c r="H20" s="179"/>
      <c r="I20" s="179"/>
      <c r="J20" s="179"/>
      <c r="K20" s="179"/>
      <c r="L20" s="179"/>
      <c r="M20" s="179"/>
      <c r="N20" s="179"/>
      <c r="O20" s="180"/>
      <c r="P20" s="3"/>
    </row>
    <row r="21" spans="1:28" s="4" customFormat="1" ht="49.5" customHeight="1">
      <c r="A21" s="27">
        <v>10</v>
      </c>
      <c r="B21" s="26" t="s">
        <v>91</v>
      </c>
      <c r="C21" s="96" t="s">
        <v>15</v>
      </c>
      <c r="D21" s="97"/>
      <c r="E21" s="95" t="s">
        <v>174</v>
      </c>
      <c r="F21" s="178" t="s">
        <v>141</v>
      </c>
      <c r="G21" s="179"/>
      <c r="H21" s="179"/>
      <c r="I21" s="179"/>
      <c r="J21" s="180"/>
      <c r="K21" s="178">
        <v>6</v>
      </c>
      <c r="L21" s="174"/>
      <c r="M21" s="175"/>
      <c r="N21" s="98">
        <v>2</v>
      </c>
      <c r="O21" s="99"/>
    </row>
    <row r="22" spans="1:28" s="4" customFormat="1" ht="48.75" customHeight="1">
      <c r="A22" s="26">
        <v>11</v>
      </c>
      <c r="B22" s="26" t="s">
        <v>91</v>
      </c>
      <c r="C22" s="96" t="s">
        <v>65</v>
      </c>
      <c r="D22" s="97"/>
      <c r="E22" s="95" t="s">
        <v>174</v>
      </c>
      <c r="F22" s="200" t="s">
        <v>142</v>
      </c>
      <c r="G22" s="179"/>
      <c r="H22" s="179"/>
      <c r="I22" s="179"/>
      <c r="J22" s="180"/>
      <c r="K22" s="178">
        <v>8</v>
      </c>
      <c r="L22" s="174"/>
      <c r="M22" s="175"/>
      <c r="N22" s="98">
        <v>2</v>
      </c>
      <c r="O22" s="99"/>
    </row>
    <row r="23" spans="1:28" s="4" customFormat="1" ht="48" customHeight="1">
      <c r="A23" s="26">
        <v>12</v>
      </c>
      <c r="B23" s="26" t="s">
        <v>51</v>
      </c>
      <c r="C23" s="96" t="s">
        <v>14</v>
      </c>
      <c r="D23" s="97"/>
      <c r="E23" s="95" t="s">
        <v>174</v>
      </c>
      <c r="F23" s="178" t="s">
        <v>143</v>
      </c>
      <c r="G23" s="179"/>
      <c r="H23" s="179"/>
      <c r="I23" s="179"/>
      <c r="J23" s="180"/>
      <c r="K23" s="178">
        <v>4</v>
      </c>
      <c r="L23" s="174"/>
      <c r="M23" s="175"/>
      <c r="N23" s="98">
        <v>1</v>
      </c>
      <c r="O23" s="99"/>
    </row>
    <row r="24" spans="1:28" s="2" customFormat="1" ht="28.5" customHeight="1">
      <c r="A24" s="96" t="s">
        <v>29</v>
      </c>
      <c r="B24" s="179"/>
      <c r="C24" s="179"/>
      <c r="D24" s="179"/>
      <c r="E24" s="179"/>
      <c r="F24" s="179"/>
      <c r="G24" s="179"/>
      <c r="H24" s="179"/>
      <c r="I24" s="179"/>
      <c r="J24" s="179"/>
      <c r="K24" s="179"/>
      <c r="L24" s="179"/>
      <c r="M24" s="179"/>
      <c r="N24" s="179"/>
      <c r="O24" s="180"/>
      <c r="P24" s="3"/>
    </row>
    <row r="25" spans="1:28" s="4" customFormat="1" ht="45" customHeight="1">
      <c r="A25" s="26">
        <v>13</v>
      </c>
      <c r="B25" s="26" t="s">
        <v>10</v>
      </c>
      <c r="C25" s="96" t="s">
        <v>99</v>
      </c>
      <c r="D25" s="97"/>
      <c r="E25" s="95" t="s">
        <v>174</v>
      </c>
      <c r="F25" s="178" t="s">
        <v>169</v>
      </c>
      <c r="G25" s="179"/>
      <c r="H25" s="179"/>
      <c r="I25" s="179"/>
      <c r="J25" s="180"/>
      <c r="K25" s="178">
        <v>5</v>
      </c>
      <c r="L25" s="174"/>
      <c r="M25" s="175"/>
      <c r="N25" s="102">
        <v>2</v>
      </c>
      <c r="O25" s="103"/>
    </row>
    <row r="26" spans="1:28" s="4" customFormat="1" ht="48" customHeight="1">
      <c r="A26" s="26">
        <v>14</v>
      </c>
      <c r="B26" s="26" t="s">
        <v>32</v>
      </c>
      <c r="C26" s="96" t="s">
        <v>13</v>
      </c>
      <c r="D26" s="97"/>
      <c r="E26" s="95" t="s">
        <v>175</v>
      </c>
      <c r="F26" s="178" t="s">
        <v>170</v>
      </c>
      <c r="G26" s="179"/>
      <c r="H26" s="179"/>
      <c r="I26" s="179"/>
      <c r="J26" s="180"/>
      <c r="K26" s="178">
        <v>5</v>
      </c>
      <c r="L26" s="174"/>
      <c r="M26" s="175"/>
      <c r="N26" s="98">
        <v>1</v>
      </c>
      <c r="O26" s="99"/>
    </row>
    <row r="27" spans="1:28" s="4" customFormat="1" ht="49.5" customHeight="1">
      <c r="A27" s="26">
        <v>15</v>
      </c>
      <c r="B27" s="26" t="s">
        <v>98</v>
      </c>
      <c r="C27" s="96" t="s">
        <v>66</v>
      </c>
      <c r="D27" s="97"/>
      <c r="E27" s="95" t="s">
        <v>176</v>
      </c>
      <c r="F27" s="178" t="s">
        <v>150</v>
      </c>
      <c r="G27" s="179"/>
      <c r="H27" s="179"/>
      <c r="I27" s="179"/>
      <c r="J27" s="180"/>
      <c r="K27" s="178">
        <v>6</v>
      </c>
      <c r="L27" s="174"/>
      <c r="M27" s="175"/>
      <c r="N27" s="102">
        <v>2</v>
      </c>
      <c r="O27" s="103"/>
      <c r="AB27" s="4">
        <v>6</v>
      </c>
    </row>
    <row r="28" spans="1:28" s="2" customFormat="1" ht="28.5" customHeight="1">
      <c r="A28" s="96" t="s">
        <v>97</v>
      </c>
      <c r="B28" s="179"/>
      <c r="C28" s="179"/>
      <c r="D28" s="179"/>
      <c r="E28" s="179"/>
      <c r="F28" s="179"/>
      <c r="G28" s="179"/>
      <c r="H28" s="179"/>
      <c r="I28" s="179"/>
      <c r="J28" s="179"/>
      <c r="K28" s="179"/>
      <c r="L28" s="179"/>
      <c r="M28" s="179"/>
      <c r="N28" s="179"/>
      <c r="O28" s="180"/>
      <c r="P28" s="3"/>
    </row>
    <row r="29" spans="1:28" s="4" customFormat="1" ht="48.75" customHeight="1">
      <c r="A29" s="26">
        <v>16</v>
      </c>
      <c r="B29" s="26" t="s">
        <v>6</v>
      </c>
      <c r="C29" s="96" t="s">
        <v>96</v>
      </c>
      <c r="D29" s="97"/>
      <c r="E29" s="95" t="s">
        <v>179</v>
      </c>
      <c r="F29" s="200" t="s">
        <v>144</v>
      </c>
      <c r="G29" s="179"/>
      <c r="H29" s="179"/>
      <c r="I29" s="179"/>
      <c r="J29" s="180"/>
      <c r="K29" s="178">
        <v>5</v>
      </c>
      <c r="L29" s="174"/>
      <c r="M29" s="175"/>
      <c r="N29" s="98">
        <v>1</v>
      </c>
      <c r="O29" s="99"/>
    </row>
    <row r="30" spans="1:28" s="4" customFormat="1" ht="48.75" customHeight="1">
      <c r="A30" s="26">
        <v>17</v>
      </c>
      <c r="B30" s="26" t="s">
        <v>33</v>
      </c>
      <c r="C30" s="96" t="s">
        <v>1</v>
      </c>
      <c r="D30" s="97"/>
      <c r="E30" s="95" t="s">
        <v>179</v>
      </c>
      <c r="F30" s="178" t="s">
        <v>145</v>
      </c>
      <c r="G30" s="179"/>
      <c r="H30" s="179"/>
      <c r="I30" s="179"/>
      <c r="J30" s="180"/>
      <c r="K30" s="178">
        <v>6</v>
      </c>
      <c r="L30" s="174"/>
      <c r="M30" s="175"/>
      <c r="N30" s="98">
        <v>4</v>
      </c>
      <c r="O30" s="99"/>
      <c r="Q30" s="2"/>
      <c r="W30" s="197"/>
      <c r="X30" s="198"/>
      <c r="Y30" s="199"/>
    </row>
    <row r="31" spans="1:28" s="4" customFormat="1" ht="48.75" customHeight="1">
      <c r="A31" s="26">
        <v>18</v>
      </c>
      <c r="B31" s="26" t="s">
        <v>11</v>
      </c>
      <c r="C31" s="96" t="s">
        <v>12</v>
      </c>
      <c r="D31" s="97"/>
      <c r="E31" s="95" t="s">
        <v>179</v>
      </c>
      <c r="F31" s="178" t="s">
        <v>152</v>
      </c>
      <c r="G31" s="179"/>
      <c r="H31" s="179"/>
      <c r="I31" s="179"/>
      <c r="J31" s="180"/>
      <c r="K31" s="178">
        <v>8</v>
      </c>
      <c r="L31" s="174"/>
      <c r="M31" s="175"/>
      <c r="N31" s="98">
        <v>4</v>
      </c>
      <c r="O31" s="99"/>
    </row>
    <row r="32" spans="1:28" s="2" customFormat="1" ht="34.5" customHeight="1">
      <c r="A32" s="11">
        <v>1</v>
      </c>
      <c r="B32" s="11">
        <v>2</v>
      </c>
      <c r="C32" s="192">
        <v>3</v>
      </c>
      <c r="D32" s="126"/>
      <c r="E32" s="70">
        <v>4</v>
      </c>
      <c r="F32" s="192">
        <v>5</v>
      </c>
      <c r="G32" s="179"/>
      <c r="H32" s="179"/>
      <c r="I32" s="179"/>
      <c r="J32" s="180"/>
      <c r="K32" s="192">
        <v>6</v>
      </c>
      <c r="L32" s="174"/>
      <c r="M32" s="175"/>
      <c r="N32" s="104">
        <v>7</v>
      </c>
      <c r="O32" s="105"/>
      <c r="P32" s="3"/>
    </row>
    <row r="33" spans="1:20" s="2" customFormat="1" ht="31.5" customHeight="1">
      <c r="A33" s="96" t="s">
        <v>26</v>
      </c>
      <c r="B33" s="179"/>
      <c r="C33" s="179"/>
      <c r="D33" s="179"/>
      <c r="E33" s="179"/>
      <c r="F33" s="179"/>
      <c r="G33" s="179"/>
      <c r="H33" s="179"/>
      <c r="I33" s="179"/>
      <c r="J33" s="179"/>
      <c r="K33" s="179"/>
      <c r="L33" s="179"/>
      <c r="M33" s="179"/>
      <c r="N33" s="179"/>
      <c r="O33" s="180"/>
      <c r="P33" s="3"/>
    </row>
    <row r="34" spans="1:20" s="4" customFormat="1" ht="48.75" customHeight="1">
      <c r="A34" s="32">
        <v>19</v>
      </c>
      <c r="B34" s="60" t="s">
        <v>56</v>
      </c>
      <c r="C34" s="96" t="s">
        <v>22</v>
      </c>
      <c r="D34" s="97"/>
      <c r="E34" s="94" t="s">
        <v>161</v>
      </c>
      <c r="F34" s="178" t="s">
        <v>80</v>
      </c>
      <c r="G34" s="179"/>
      <c r="H34" s="179"/>
      <c r="I34" s="179"/>
      <c r="J34" s="180"/>
      <c r="K34" s="178">
        <v>8</v>
      </c>
      <c r="L34" s="174"/>
      <c r="M34" s="175"/>
      <c r="N34" s="98">
        <v>2</v>
      </c>
      <c r="O34" s="99"/>
    </row>
    <row r="35" spans="1:20" s="4" customFormat="1" ht="54.75" customHeight="1">
      <c r="A35" s="32">
        <v>20</v>
      </c>
      <c r="B35" s="13"/>
      <c r="C35" s="96" t="s">
        <v>23</v>
      </c>
      <c r="D35" s="97"/>
      <c r="E35" s="95" t="s">
        <v>168</v>
      </c>
      <c r="F35" s="178" t="s">
        <v>146</v>
      </c>
      <c r="G35" s="179"/>
      <c r="H35" s="179"/>
      <c r="I35" s="179"/>
      <c r="J35" s="180"/>
      <c r="K35" s="178">
        <v>7</v>
      </c>
      <c r="L35" s="174"/>
      <c r="M35" s="175"/>
      <c r="N35" s="98">
        <v>2</v>
      </c>
      <c r="O35" s="99"/>
    </row>
    <row r="36" spans="1:20" s="4" customFormat="1" ht="9.75" hidden="1" customHeight="1">
      <c r="A36" s="26">
        <v>22</v>
      </c>
      <c r="B36" s="25"/>
      <c r="C36" s="26"/>
      <c r="D36" s="26"/>
      <c r="E36" s="93" t="s">
        <v>140</v>
      </c>
      <c r="F36" s="31"/>
      <c r="G36" s="34"/>
      <c r="H36" s="37"/>
      <c r="I36" s="34"/>
      <c r="J36" s="34"/>
      <c r="K36" s="34"/>
      <c r="L36" s="34"/>
      <c r="M36" s="14"/>
      <c r="N36" s="14"/>
      <c r="O36" s="15"/>
    </row>
    <row r="37" spans="1:20" s="2" customFormat="1" ht="36" customHeight="1">
      <c r="A37" s="96" t="s">
        <v>30</v>
      </c>
      <c r="B37" s="179"/>
      <c r="C37" s="179"/>
      <c r="D37" s="179"/>
      <c r="E37" s="179"/>
      <c r="F37" s="179"/>
      <c r="G37" s="179"/>
      <c r="H37" s="179"/>
      <c r="I37" s="179"/>
      <c r="J37" s="179"/>
      <c r="K37" s="179"/>
      <c r="L37" s="179"/>
      <c r="M37" s="179"/>
      <c r="N37" s="179"/>
      <c r="O37" s="180"/>
      <c r="P37" s="3"/>
    </row>
    <row r="38" spans="1:20" s="4" customFormat="1" ht="43.5" customHeight="1">
      <c r="A38" s="221">
        <v>21</v>
      </c>
      <c r="B38" s="221" t="s">
        <v>92</v>
      </c>
      <c r="C38" s="96" t="s">
        <v>2</v>
      </c>
      <c r="D38" s="97"/>
      <c r="E38" s="94" t="s">
        <v>159</v>
      </c>
      <c r="F38" s="178" t="s">
        <v>147</v>
      </c>
      <c r="G38" s="179"/>
      <c r="H38" s="179"/>
      <c r="I38" s="179"/>
      <c r="J38" s="180"/>
      <c r="K38" s="178">
        <v>6</v>
      </c>
      <c r="L38" s="174"/>
      <c r="M38" s="175"/>
      <c r="N38" s="98">
        <v>2</v>
      </c>
      <c r="O38" s="99"/>
    </row>
    <row r="39" spans="1:20" s="4" customFormat="1" ht="49.5" customHeight="1">
      <c r="A39" s="222"/>
      <c r="B39" s="222"/>
      <c r="C39" s="96" t="s">
        <v>27</v>
      </c>
      <c r="D39" s="97"/>
      <c r="E39" s="94" t="s">
        <v>159</v>
      </c>
      <c r="F39" s="178" t="s">
        <v>155</v>
      </c>
      <c r="G39" s="179"/>
      <c r="H39" s="179"/>
      <c r="I39" s="179"/>
      <c r="J39" s="180"/>
      <c r="K39" s="178">
        <v>4</v>
      </c>
      <c r="L39" s="174"/>
      <c r="M39" s="175"/>
      <c r="N39" s="100">
        <v>3</v>
      </c>
      <c r="O39" s="101"/>
    </row>
    <row r="40" spans="1:20" s="4" customFormat="1" ht="35.25" customHeight="1">
      <c r="A40" s="222"/>
      <c r="B40" s="222"/>
      <c r="C40" s="96" t="s">
        <v>3</v>
      </c>
      <c r="D40" s="97"/>
      <c r="E40" s="94" t="s">
        <v>159</v>
      </c>
      <c r="F40" s="178" t="s">
        <v>148</v>
      </c>
      <c r="G40" s="179"/>
      <c r="H40" s="179"/>
      <c r="I40" s="179"/>
      <c r="J40" s="180"/>
      <c r="K40" s="178">
        <v>8</v>
      </c>
      <c r="L40" s="174"/>
      <c r="M40" s="175"/>
      <c r="N40" s="98">
        <v>1</v>
      </c>
      <c r="O40" s="99"/>
    </row>
    <row r="41" spans="1:20" s="4" customFormat="1" ht="42.75" customHeight="1">
      <c r="A41" s="222"/>
      <c r="B41" s="222"/>
      <c r="C41" s="96" t="s">
        <v>9</v>
      </c>
      <c r="D41" s="97"/>
      <c r="E41" s="94" t="s">
        <v>159</v>
      </c>
      <c r="F41" s="178" t="s">
        <v>81</v>
      </c>
      <c r="G41" s="179"/>
      <c r="H41" s="179"/>
      <c r="I41" s="179"/>
      <c r="J41" s="180"/>
      <c r="K41" s="178">
        <v>5</v>
      </c>
      <c r="L41" s="174"/>
      <c r="M41" s="175"/>
      <c r="N41" s="98">
        <v>1</v>
      </c>
      <c r="O41" s="99"/>
    </row>
    <row r="42" spans="1:20" s="4" customFormat="1" ht="47.25" customHeight="1">
      <c r="A42" s="222"/>
      <c r="B42" s="222"/>
      <c r="C42" s="96" t="s">
        <v>100</v>
      </c>
      <c r="D42" s="97"/>
      <c r="E42" s="94" t="s">
        <v>159</v>
      </c>
      <c r="F42" s="178" t="s">
        <v>149</v>
      </c>
      <c r="G42" s="179"/>
      <c r="H42" s="179"/>
      <c r="I42" s="179"/>
      <c r="J42" s="180"/>
      <c r="K42" s="178">
        <v>6</v>
      </c>
      <c r="L42" s="174"/>
      <c r="M42" s="175"/>
      <c r="N42" s="98">
        <v>2</v>
      </c>
      <c r="O42" s="99"/>
    </row>
    <row r="43" spans="1:20" s="4" customFormat="1" ht="47.25" customHeight="1">
      <c r="A43" s="223"/>
      <c r="B43" s="223"/>
      <c r="C43" s="96" t="s">
        <v>8</v>
      </c>
      <c r="D43" s="97"/>
      <c r="E43" s="94" t="s">
        <v>159</v>
      </c>
      <c r="F43" s="178" t="s">
        <v>154</v>
      </c>
      <c r="G43" s="179"/>
      <c r="H43" s="179"/>
      <c r="I43" s="179"/>
      <c r="J43" s="180"/>
      <c r="K43" s="178">
        <v>8</v>
      </c>
      <c r="L43" s="174"/>
      <c r="M43" s="175"/>
      <c r="N43" s="98">
        <v>2</v>
      </c>
      <c r="O43" s="99"/>
    </row>
    <row r="44" spans="1:20" s="4" customFormat="1" ht="37.5" customHeight="1">
      <c r="A44" s="26">
        <v>22</v>
      </c>
      <c r="B44" s="26" t="s">
        <v>93</v>
      </c>
      <c r="C44" s="96" t="s">
        <v>8</v>
      </c>
      <c r="D44" s="97"/>
      <c r="E44" s="94" t="s">
        <v>159</v>
      </c>
      <c r="F44" s="178" t="s">
        <v>78</v>
      </c>
      <c r="G44" s="179"/>
      <c r="H44" s="179"/>
      <c r="I44" s="179"/>
      <c r="J44" s="180"/>
      <c r="K44" s="178">
        <v>3</v>
      </c>
      <c r="L44" s="174"/>
      <c r="M44" s="175"/>
      <c r="N44" s="98">
        <v>1</v>
      </c>
      <c r="O44" s="99"/>
    </row>
    <row r="45" spans="1:20" s="4" customFormat="1" ht="51" customHeight="1">
      <c r="A45" s="26">
        <v>23</v>
      </c>
      <c r="B45" s="26" t="s">
        <v>94</v>
      </c>
      <c r="C45" s="96" t="s">
        <v>7</v>
      </c>
      <c r="D45" s="97"/>
      <c r="E45" s="94" t="s">
        <v>159</v>
      </c>
      <c r="F45" s="178" t="s">
        <v>82</v>
      </c>
      <c r="G45" s="179"/>
      <c r="H45" s="179"/>
      <c r="I45" s="179"/>
      <c r="J45" s="180"/>
      <c r="K45" s="178">
        <v>5</v>
      </c>
      <c r="L45" s="174"/>
      <c r="M45" s="175"/>
      <c r="N45" s="98">
        <v>1</v>
      </c>
      <c r="O45" s="105"/>
    </row>
    <row r="46" spans="1:20" s="4" customFormat="1" ht="34.5" customHeight="1">
      <c r="A46" s="26">
        <v>24</v>
      </c>
      <c r="B46" s="221" t="s">
        <v>95</v>
      </c>
      <c r="C46" s="96" t="s">
        <v>101</v>
      </c>
      <c r="D46" s="97"/>
      <c r="E46" s="94" t="s">
        <v>160</v>
      </c>
      <c r="F46" s="178" t="s">
        <v>153</v>
      </c>
      <c r="G46" s="179"/>
      <c r="H46" s="179"/>
      <c r="I46" s="179"/>
      <c r="J46" s="180"/>
      <c r="K46" s="178">
        <v>3</v>
      </c>
      <c r="L46" s="174"/>
      <c r="M46" s="175"/>
      <c r="N46" s="213">
        <v>2</v>
      </c>
      <c r="O46" s="214"/>
    </row>
    <row r="47" spans="1:20" s="4" customFormat="1" ht="35.25" customHeight="1">
      <c r="A47" s="26">
        <v>25</v>
      </c>
      <c r="B47" s="223"/>
      <c r="C47" s="96" t="s">
        <v>2</v>
      </c>
      <c r="D47" s="97"/>
      <c r="E47" s="94" t="s">
        <v>160</v>
      </c>
      <c r="F47" s="178" t="s">
        <v>79</v>
      </c>
      <c r="G47" s="179"/>
      <c r="H47" s="179"/>
      <c r="I47" s="179"/>
      <c r="J47" s="180"/>
      <c r="K47" s="178">
        <v>2</v>
      </c>
      <c r="L47" s="174"/>
      <c r="M47" s="175"/>
      <c r="N47" s="171">
        <v>1</v>
      </c>
      <c r="O47" s="171"/>
    </row>
    <row r="48" spans="1:20" s="6" customFormat="1" ht="33" customHeight="1">
      <c r="A48" s="26">
        <v>26</v>
      </c>
      <c r="B48" s="16" t="s">
        <v>34</v>
      </c>
      <c r="C48" s="96"/>
      <c r="D48" s="97"/>
      <c r="E48" s="69"/>
      <c r="F48" s="96"/>
      <c r="G48" s="179"/>
      <c r="H48" s="179"/>
      <c r="I48" s="179"/>
      <c r="J48" s="180"/>
      <c r="K48" s="96">
        <f>K47+K46+K45+K44+K43+K42+K41+K40+K39+K38+K35+K34+K31+K30+K29+K27+K26+K25+K23+K22+K21+K19+K18+K17+K16+K15+K14+K13+K12+K11</f>
        <v>162</v>
      </c>
      <c r="L48" s="174"/>
      <c r="M48" s="175"/>
      <c r="N48" s="172">
        <f>N11+N12+N13+N14+N15+N16+N17+N18+N19+N21+N22+N23+N25+N26+N27+N29+N30+N31+N34+N35+N38+N39+N40+N41+N42+N43+N44+N45+N46+N47</f>
        <v>65</v>
      </c>
      <c r="O48" s="173"/>
      <c r="P48" s="8" t="e">
        <f>P11+P12+P13+P14+P15+P16+P17+P18+P19+#REF!+P21+P22+P23+P25+P26+P27+P29+P30+P31+P34+P35+P36+#REF!+P38+P39+P40+P41+P43+P44+P45+P46+P47</f>
        <v>#REF!</v>
      </c>
      <c r="Q48" s="5"/>
      <c r="R48" s="5"/>
      <c r="S48" s="5"/>
      <c r="T48" s="5"/>
    </row>
    <row r="49" spans="1:20" s="6" customFormat="1" ht="24.75" hidden="1" customHeight="1">
      <c r="A49" s="29"/>
      <c r="B49" s="225" t="s">
        <v>106</v>
      </c>
      <c r="C49" s="179"/>
      <c r="D49" s="179"/>
      <c r="E49" s="179"/>
      <c r="F49" s="179"/>
      <c r="G49" s="179"/>
      <c r="H49" s="179"/>
      <c r="I49" s="179"/>
      <c r="J49" s="179"/>
      <c r="K49" s="179"/>
      <c r="L49" s="179"/>
      <c r="M49" s="179"/>
      <c r="N49" s="179"/>
      <c r="O49" s="180"/>
      <c r="P49" s="5"/>
      <c r="Q49" s="5"/>
      <c r="R49" s="5"/>
      <c r="S49" s="5"/>
      <c r="T49" s="5"/>
    </row>
    <row r="50" spans="1:20" s="6" customFormat="1" ht="19.5" hidden="1" customHeight="1">
      <c r="A50" s="29"/>
      <c r="B50" s="17"/>
      <c r="C50" s="30"/>
      <c r="D50" s="30"/>
      <c r="E50" s="35"/>
      <c r="F50" s="24"/>
      <c r="G50" s="18"/>
      <c r="H50" s="32"/>
      <c r="I50" s="18"/>
      <c r="J50" s="18"/>
      <c r="K50" s="12"/>
      <c r="L50" s="32"/>
      <c r="M50" s="18"/>
      <c r="N50" s="18"/>
      <c r="O50" s="12"/>
      <c r="P50" s="5"/>
      <c r="Q50" s="5"/>
      <c r="R50" s="5"/>
      <c r="S50" s="5"/>
      <c r="T50" s="5"/>
    </row>
    <row r="51" spans="1:20" s="6" customFormat="1" ht="30" hidden="1" customHeight="1">
      <c r="A51" s="220" t="s">
        <v>20</v>
      </c>
      <c r="B51" s="201"/>
      <c r="C51" s="201"/>
      <c r="D51" s="201"/>
      <c r="E51" s="202"/>
      <c r="F51" s="218" t="s">
        <v>57</v>
      </c>
      <c r="G51" s="45"/>
      <c r="H51" s="216" t="s">
        <v>62</v>
      </c>
      <c r="I51" s="187"/>
      <c r="J51" s="187"/>
      <c r="K51" s="188"/>
      <c r="L51" s="176" t="s">
        <v>58</v>
      </c>
      <c r="M51" s="217"/>
      <c r="N51" s="217"/>
      <c r="O51" s="177"/>
    </row>
    <row r="52" spans="1:20" s="6" customFormat="1" ht="29.25" hidden="1" customHeight="1">
      <c r="A52" s="206"/>
      <c r="B52" s="207"/>
      <c r="C52" s="207"/>
      <c r="D52" s="207"/>
      <c r="E52" s="208"/>
      <c r="F52" s="219"/>
      <c r="G52" s="46"/>
      <c r="H52" s="216" t="s">
        <v>59</v>
      </c>
      <c r="I52" s="187"/>
      <c r="J52" s="188"/>
      <c r="K52" s="46" t="s">
        <v>60</v>
      </c>
      <c r="L52" s="52" t="s">
        <v>59</v>
      </c>
      <c r="M52" s="53" t="s">
        <v>63</v>
      </c>
      <c r="N52" s="176" t="s">
        <v>64</v>
      </c>
      <c r="O52" s="177"/>
    </row>
    <row r="53" spans="1:20" s="6" customFormat="1" ht="27.75" hidden="1" customHeight="1">
      <c r="A53" s="193" t="s">
        <v>72</v>
      </c>
      <c r="B53" s="194"/>
      <c r="C53" s="194"/>
      <c r="D53" s="194"/>
      <c r="E53" s="194"/>
      <c r="F53" s="31" t="s">
        <v>47</v>
      </c>
      <c r="G53" s="49"/>
      <c r="H53" s="183">
        <v>0</v>
      </c>
      <c r="I53" s="187"/>
      <c r="J53" s="188"/>
      <c r="K53" s="48">
        <v>11544</v>
      </c>
      <c r="L53" s="54" t="e">
        <f>#REF!+H53</f>
        <v>#REF!</v>
      </c>
      <c r="M53" s="149" t="e">
        <f>SUM(L53:L54)</f>
        <v>#REF!</v>
      </c>
      <c r="N53" s="55" t="e">
        <f>#REF!+K53</f>
        <v>#REF!</v>
      </c>
      <c r="O53" s="149" t="e">
        <f>SUM(N53:N54)</f>
        <v>#REF!</v>
      </c>
    </row>
    <row r="54" spans="1:20" s="6" customFormat="1" ht="29.25" hidden="1" customHeight="1">
      <c r="A54" s="194"/>
      <c r="B54" s="194"/>
      <c r="C54" s="194"/>
      <c r="D54" s="194"/>
      <c r="E54" s="194"/>
      <c r="F54" s="31" t="s">
        <v>48</v>
      </c>
      <c r="G54" s="49"/>
      <c r="H54" s="183">
        <v>0</v>
      </c>
      <c r="I54" s="184"/>
      <c r="J54" s="185"/>
      <c r="K54" s="48">
        <v>11917</v>
      </c>
      <c r="L54" s="54" t="e">
        <f>#REF!+H54</f>
        <v>#REF!</v>
      </c>
      <c r="M54" s="150"/>
      <c r="N54" s="55" t="e">
        <f>#REF!+K54</f>
        <v>#REF!</v>
      </c>
      <c r="O54" s="150"/>
    </row>
    <row r="55" spans="1:20" s="6" customFormat="1" ht="22.5" hidden="1" customHeight="1">
      <c r="A55" s="110" t="s">
        <v>73</v>
      </c>
      <c r="B55" s="111"/>
      <c r="C55" s="111"/>
      <c r="D55" s="111"/>
      <c r="E55" s="112"/>
      <c r="F55" s="61" t="s">
        <v>49</v>
      </c>
      <c r="G55" s="47"/>
      <c r="H55" s="183">
        <v>0</v>
      </c>
      <c r="I55" s="184"/>
      <c r="J55" s="185"/>
      <c r="K55" s="48">
        <v>268</v>
      </c>
      <c r="L55" s="54" t="e">
        <f>#REF!+H55</f>
        <v>#REF!</v>
      </c>
      <c r="M55" s="149" t="e">
        <f t="shared" ref="M55" si="0">SUM(L55:L56)</f>
        <v>#REF!</v>
      </c>
      <c r="N55" s="55" t="e">
        <f>#REF!+K55</f>
        <v>#REF!</v>
      </c>
      <c r="O55" s="149" t="e">
        <f>SUM(N55:N56)</f>
        <v>#REF!</v>
      </c>
    </row>
    <row r="56" spans="1:20" s="6" customFormat="1" ht="24.75" hidden="1" customHeight="1">
      <c r="A56" s="113"/>
      <c r="B56" s="114"/>
      <c r="C56" s="114"/>
      <c r="D56" s="114"/>
      <c r="E56" s="115"/>
      <c r="F56" s="61" t="s">
        <v>50</v>
      </c>
      <c r="G56" s="47"/>
      <c r="H56" s="183">
        <v>0</v>
      </c>
      <c r="I56" s="184"/>
      <c r="J56" s="185"/>
      <c r="K56" s="48">
        <v>243</v>
      </c>
      <c r="L56" s="54" t="e">
        <f>#REF!+H56</f>
        <v>#REF!</v>
      </c>
      <c r="M56" s="150"/>
      <c r="N56" s="55" t="e">
        <f>#REF!+K56</f>
        <v>#REF!</v>
      </c>
      <c r="O56" s="150"/>
    </row>
    <row r="57" spans="1:20" s="6" customFormat="1" ht="32.25" hidden="1" customHeight="1">
      <c r="A57" s="110" t="s">
        <v>84</v>
      </c>
      <c r="B57" s="111"/>
      <c r="C57" s="111"/>
      <c r="D57" s="111"/>
      <c r="E57" s="112"/>
      <c r="F57" s="61" t="s">
        <v>19</v>
      </c>
      <c r="G57" s="47"/>
      <c r="H57" s="183">
        <v>0</v>
      </c>
      <c r="I57" s="184"/>
      <c r="J57" s="185"/>
      <c r="K57" s="48">
        <v>12378</v>
      </c>
      <c r="L57" s="54" t="e">
        <f>#REF!+H57</f>
        <v>#REF!</v>
      </c>
      <c r="M57" s="149" t="e">
        <f t="shared" ref="M57" si="1">SUM(L57:L58)</f>
        <v>#REF!</v>
      </c>
      <c r="N57" s="55" t="e">
        <f>#REF!+K57</f>
        <v>#REF!</v>
      </c>
      <c r="O57" s="149" t="e">
        <f t="shared" ref="O57" si="2">SUM(N57:N58)</f>
        <v>#REF!</v>
      </c>
    </row>
    <row r="58" spans="1:20" s="6" customFormat="1" ht="29.25" hidden="1" customHeight="1">
      <c r="A58" s="113"/>
      <c r="B58" s="114"/>
      <c r="C58" s="114"/>
      <c r="D58" s="114"/>
      <c r="E58" s="115"/>
      <c r="F58" s="61" t="s">
        <v>42</v>
      </c>
      <c r="G58" s="47"/>
      <c r="H58" s="183">
        <v>0</v>
      </c>
      <c r="I58" s="184"/>
      <c r="J58" s="185"/>
      <c r="K58" s="48">
        <v>12254</v>
      </c>
      <c r="L58" s="54" t="e">
        <f>#REF!+H58</f>
        <v>#REF!</v>
      </c>
      <c r="M58" s="150"/>
      <c r="N58" s="55" t="e">
        <f>#REF!+K58</f>
        <v>#REF!</v>
      </c>
      <c r="O58" s="150"/>
    </row>
    <row r="59" spans="1:20" s="6" customFormat="1" ht="27.75" hidden="1" customHeight="1">
      <c r="A59" s="110" t="s">
        <v>85</v>
      </c>
      <c r="B59" s="111"/>
      <c r="C59" s="111"/>
      <c r="D59" s="111"/>
      <c r="E59" s="112"/>
      <c r="F59" s="31" t="s">
        <v>43</v>
      </c>
      <c r="G59" s="48"/>
      <c r="H59" s="183">
        <v>0</v>
      </c>
      <c r="I59" s="184"/>
      <c r="J59" s="185"/>
      <c r="K59" s="48">
        <v>4682</v>
      </c>
      <c r="L59" s="54" t="e">
        <f>#REF!+H59</f>
        <v>#REF!</v>
      </c>
      <c r="M59" s="149" t="e">
        <f>SUM(L59:L60)</f>
        <v>#REF!</v>
      </c>
      <c r="N59" s="55" t="e">
        <f>#REF!+K59</f>
        <v>#REF!</v>
      </c>
      <c r="O59" s="149" t="e">
        <f t="shared" ref="O59" si="3">SUM(N59:N60)</f>
        <v>#REF!</v>
      </c>
    </row>
    <row r="60" spans="1:20" s="6" customFormat="1" ht="27.75" hidden="1" customHeight="1">
      <c r="A60" s="113"/>
      <c r="B60" s="114"/>
      <c r="C60" s="114"/>
      <c r="D60" s="114"/>
      <c r="E60" s="115"/>
      <c r="F60" s="31" t="s">
        <v>44</v>
      </c>
      <c r="G60" s="48"/>
      <c r="H60" s="183">
        <v>0</v>
      </c>
      <c r="I60" s="184"/>
      <c r="J60" s="185"/>
      <c r="K60" s="48">
        <v>5722</v>
      </c>
      <c r="L60" s="54" t="e">
        <f>#REF!+H60</f>
        <v>#REF!</v>
      </c>
      <c r="M60" s="150"/>
      <c r="N60" s="55" t="e">
        <f>#REF!+K60</f>
        <v>#REF!</v>
      </c>
      <c r="O60" s="150"/>
    </row>
    <row r="61" spans="1:20" s="6" customFormat="1" ht="27" hidden="1" customHeight="1">
      <c r="A61" s="110" t="s">
        <v>86</v>
      </c>
      <c r="B61" s="111"/>
      <c r="C61" s="111"/>
      <c r="D61" s="111"/>
      <c r="E61" s="112"/>
      <c r="F61" s="20" t="s">
        <v>88</v>
      </c>
      <c r="G61" s="51"/>
      <c r="H61" s="183">
        <v>0</v>
      </c>
      <c r="I61" s="184"/>
      <c r="J61" s="185"/>
      <c r="K61" s="50">
        <v>8274</v>
      </c>
      <c r="L61" s="54" t="e">
        <f>#REF!+H61</f>
        <v>#REF!</v>
      </c>
      <c r="M61" s="149" t="e">
        <f>SUM(L61:L62)</f>
        <v>#REF!</v>
      </c>
      <c r="N61" s="55" t="e">
        <f>#REF!+K61</f>
        <v>#REF!</v>
      </c>
      <c r="O61" s="149" t="e">
        <f t="shared" ref="O61" si="4">SUM(N61:N62)</f>
        <v>#REF!</v>
      </c>
    </row>
    <row r="62" spans="1:20" s="6" customFormat="1" ht="42" hidden="1" customHeight="1">
      <c r="A62" s="113"/>
      <c r="B62" s="114"/>
      <c r="C62" s="114"/>
      <c r="D62" s="114"/>
      <c r="E62" s="115"/>
      <c r="F62" s="20" t="s">
        <v>71</v>
      </c>
      <c r="G62" s="51"/>
      <c r="H62" s="183">
        <v>0</v>
      </c>
      <c r="I62" s="184"/>
      <c r="J62" s="185"/>
      <c r="K62" s="50">
        <v>9490</v>
      </c>
      <c r="L62" s="54" t="e">
        <f>#REF!+H62</f>
        <v>#REF!</v>
      </c>
      <c r="M62" s="150"/>
      <c r="N62" s="55" t="e">
        <f>#REF!+K62</f>
        <v>#REF!</v>
      </c>
      <c r="O62" s="150"/>
    </row>
    <row r="63" spans="1:20" s="6" customFormat="1" ht="29.25" hidden="1" customHeight="1">
      <c r="A63" s="110" t="s">
        <v>87</v>
      </c>
      <c r="B63" s="111"/>
      <c r="C63" s="111"/>
      <c r="D63" s="111"/>
      <c r="E63" s="112"/>
      <c r="F63" s="20" t="s">
        <v>38</v>
      </c>
      <c r="G63" s="51"/>
      <c r="H63" s="183">
        <v>0</v>
      </c>
      <c r="I63" s="184"/>
      <c r="J63" s="185"/>
      <c r="K63" s="50">
        <v>7165</v>
      </c>
      <c r="L63" s="54" t="e">
        <f>#REF!+H63</f>
        <v>#REF!</v>
      </c>
      <c r="M63" s="149" t="e">
        <f t="shared" ref="M63" si="5">SUM(L63:L64)</f>
        <v>#REF!</v>
      </c>
      <c r="N63" s="55" t="e">
        <f>#REF!+K63</f>
        <v>#REF!</v>
      </c>
      <c r="O63" s="149" t="e">
        <f t="shared" ref="O63" si="6">SUM(N63:N64)</f>
        <v>#REF!</v>
      </c>
    </row>
    <row r="64" spans="1:20" s="6" customFormat="1" ht="30.75" hidden="1" customHeight="1">
      <c r="A64" s="113"/>
      <c r="B64" s="114"/>
      <c r="C64" s="114"/>
      <c r="D64" s="114"/>
      <c r="E64" s="115"/>
      <c r="F64" s="20" t="s">
        <v>39</v>
      </c>
      <c r="G64" s="51"/>
      <c r="H64" s="183">
        <v>0</v>
      </c>
      <c r="I64" s="184"/>
      <c r="J64" s="185"/>
      <c r="K64" s="50">
        <v>7086</v>
      </c>
      <c r="L64" s="54" t="e">
        <f>#REF!+H64</f>
        <v>#REF!</v>
      </c>
      <c r="M64" s="150"/>
      <c r="N64" s="55" t="e">
        <f>#REF!+K64</f>
        <v>#REF!</v>
      </c>
      <c r="O64" s="150"/>
    </row>
    <row r="65" spans="1:17" s="6" customFormat="1" ht="37.5" hidden="1" customHeight="1">
      <c r="A65" s="96" t="s">
        <v>45</v>
      </c>
      <c r="B65" s="195"/>
      <c r="C65" s="195"/>
      <c r="D65" s="195"/>
      <c r="E65" s="196"/>
      <c r="F65" s="21"/>
      <c r="G65" s="33"/>
      <c r="H65" s="28">
        <v>0</v>
      </c>
      <c r="I65" s="28"/>
      <c r="J65" s="28"/>
      <c r="K65" s="186"/>
      <c r="L65" s="179"/>
      <c r="M65" s="179"/>
      <c r="N65" s="180"/>
      <c r="O65" s="56" t="e">
        <f>SUM(O53:O64)</f>
        <v>#REF!</v>
      </c>
    </row>
    <row r="66" spans="1:17" s="6" customFormat="1" ht="36.75" hidden="1" customHeight="1">
      <c r="A66" s="110" t="s">
        <v>74</v>
      </c>
      <c r="B66" s="111"/>
      <c r="C66" s="111"/>
      <c r="D66" s="111"/>
      <c r="E66" s="112"/>
      <c r="F66" s="31" t="s">
        <v>46</v>
      </c>
      <c r="G66" s="68"/>
      <c r="H66" s="189">
        <v>0</v>
      </c>
      <c r="I66" s="190"/>
      <c r="J66" s="191"/>
      <c r="K66" s="19">
        <v>50245</v>
      </c>
      <c r="L66" s="58" t="e">
        <f>#REF!+H66</f>
        <v>#REF!</v>
      </c>
      <c r="M66" s="181" t="e">
        <f>SUM(L66:L67)</f>
        <v>#REF!</v>
      </c>
      <c r="N66" s="59" t="e">
        <f>#REF!+K66</f>
        <v>#REF!</v>
      </c>
      <c r="O66" s="181" t="e">
        <f>SUM(N66:N67)</f>
        <v>#REF!</v>
      </c>
    </row>
    <row r="67" spans="1:17" s="6" customFormat="1" ht="33" hidden="1" customHeight="1">
      <c r="A67" s="113"/>
      <c r="B67" s="114"/>
      <c r="C67" s="114"/>
      <c r="D67" s="114"/>
      <c r="E67" s="115"/>
      <c r="F67" s="31" t="s">
        <v>24</v>
      </c>
      <c r="G67" s="68"/>
      <c r="H67" s="189">
        <v>0</v>
      </c>
      <c r="I67" s="190"/>
      <c r="J67" s="191"/>
      <c r="K67" s="19">
        <v>52028</v>
      </c>
      <c r="L67" s="58" t="e">
        <f>H67+#REF!</f>
        <v>#REF!</v>
      </c>
      <c r="M67" s="182"/>
      <c r="N67" s="59" t="e">
        <f>#REF!+K67</f>
        <v>#REF!</v>
      </c>
      <c r="O67" s="182"/>
    </row>
    <row r="68" spans="1:17" s="6" customFormat="1" ht="42" hidden="1" customHeight="1">
      <c r="A68" s="39"/>
      <c r="B68" s="109" t="s">
        <v>34</v>
      </c>
      <c r="C68" s="109"/>
      <c r="D68" s="109"/>
      <c r="E68" s="109"/>
      <c r="F68" s="40"/>
      <c r="G68" s="41"/>
      <c r="H68" s="41"/>
      <c r="I68" s="41"/>
      <c r="J68" s="41"/>
      <c r="K68" s="41" t="s">
        <v>105</v>
      </c>
      <c r="L68" s="42"/>
      <c r="M68" s="43"/>
      <c r="N68" s="44"/>
      <c r="O68" s="57" t="e">
        <f>SUM(O65:O67)</f>
        <v>#REF!</v>
      </c>
    </row>
    <row r="69" spans="1:17" s="6" customFormat="1" ht="60" hidden="1" customHeight="1">
      <c r="A69" s="22"/>
      <c r="B69" s="221" t="s">
        <v>102</v>
      </c>
      <c r="C69" s="116" t="s">
        <v>104</v>
      </c>
      <c r="D69" s="117"/>
      <c r="E69" s="117"/>
      <c r="F69" s="117"/>
      <c r="G69" s="117"/>
      <c r="H69" s="117"/>
      <c r="I69" s="117"/>
      <c r="J69" s="117"/>
      <c r="K69" s="117"/>
      <c r="L69" s="117"/>
      <c r="M69" s="117"/>
      <c r="N69" s="117"/>
      <c r="O69" s="118"/>
      <c r="P69" s="7"/>
      <c r="Q69" s="7"/>
    </row>
    <row r="70" spans="1:17" s="6" customFormat="1" ht="49.5" hidden="1" customHeight="1">
      <c r="A70" s="22"/>
      <c r="B70" s="237"/>
      <c r="C70" s="146" t="s">
        <v>107</v>
      </c>
      <c r="D70" s="147"/>
      <c r="E70" s="147"/>
      <c r="F70" s="147"/>
      <c r="G70" s="147"/>
      <c r="H70" s="147"/>
      <c r="I70" s="147"/>
      <c r="J70" s="147"/>
      <c r="K70" s="147"/>
      <c r="L70" s="147"/>
      <c r="M70" s="147"/>
      <c r="N70" s="147"/>
      <c r="O70" s="148"/>
      <c r="P70" s="7"/>
      <c r="Q70" s="7"/>
    </row>
    <row r="71" spans="1:17" s="63" customFormat="1" ht="40.5" hidden="1" customHeight="1">
      <c r="A71" s="234" t="s">
        <v>103</v>
      </c>
      <c r="B71" s="235"/>
      <c r="C71" s="235"/>
      <c r="D71" s="235"/>
      <c r="E71" s="235"/>
      <c r="F71" s="235"/>
      <c r="G71" s="235"/>
      <c r="H71" s="235"/>
      <c r="I71" s="235"/>
      <c r="J71" s="235"/>
      <c r="K71" s="235"/>
      <c r="L71" s="235"/>
      <c r="M71" s="235"/>
      <c r="N71" s="235"/>
      <c r="O71" s="236"/>
      <c r="P71" s="64"/>
    </row>
    <row r="72" spans="1:17" s="63" customFormat="1" ht="42.75" customHeight="1">
      <c r="A72" s="65"/>
      <c r="B72" s="67"/>
      <c r="C72" s="67"/>
      <c r="D72" s="67"/>
      <c r="E72" s="66"/>
      <c r="F72" s="66"/>
      <c r="G72" s="66"/>
      <c r="H72" s="66"/>
      <c r="I72" s="66"/>
      <c r="J72" s="66"/>
      <c r="K72" s="66"/>
      <c r="M72" s="66"/>
      <c r="N72" s="66"/>
      <c r="O72" s="66"/>
      <c r="P72" s="64"/>
    </row>
    <row r="73" spans="1:17" ht="26.25">
      <c r="A73" s="62" t="s">
        <v>70</v>
      </c>
      <c r="B73" s="66"/>
      <c r="C73" s="63"/>
      <c r="E73" s="63"/>
      <c r="F73" s="63"/>
      <c r="G73" s="63"/>
      <c r="H73" s="63"/>
      <c r="I73" s="63"/>
      <c r="J73" s="63"/>
      <c r="K73" s="63"/>
      <c r="L73" s="23"/>
      <c r="M73" s="23"/>
      <c r="N73" s="23"/>
      <c r="O73" s="23"/>
    </row>
    <row r="74" spans="1:17" ht="23.25">
      <c r="A74" s="23"/>
      <c r="B74" s="6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</row>
    <row r="75" spans="1:17" ht="46.5" customHeight="1">
      <c r="A75" s="23"/>
      <c r="B75" s="72"/>
      <c r="C75" s="73"/>
      <c r="D75" s="73"/>
      <c r="E75" s="121" t="s">
        <v>164</v>
      </c>
      <c r="F75" s="122"/>
      <c r="G75" s="122"/>
      <c r="H75" s="122"/>
      <c r="I75" s="122"/>
      <c r="J75" s="122"/>
      <c r="K75" s="122"/>
      <c r="L75" s="122"/>
      <c r="M75" s="122"/>
      <c r="N75" s="23"/>
      <c r="O75" s="23"/>
    </row>
    <row r="76" spans="1:17" ht="30.75" customHeight="1">
      <c r="B76" s="137" t="s">
        <v>20</v>
      </c>
      <c r="C76" s="138"/>
      <c r="D76" s="74"/>
      <c r="E76" s="119" t="s">
        <v>109</v>
      </c>
      <c r="G76" s="75" t="s">
        <v>163</v>
      </c>
      <c r="H76" s="123" t="s">
        <v>61</v>
      </c>
      <c r="I76" s="241"/>
      <c r="J76" s="157" t="s">
        <v>62</v>
      </c>
      <c r="K76" s="240"/>
      <c r="L76" s="123" t="s">
        <v>58</v>
      </c>
      <c r="M76" s="124"/>
      <c r="N76" s="124"/>
      <c r="O76" s="105"/>
    </row>
    <row r="77" spans="1:17" ht="76.5">
      <c r="B77" s="139"/>
      <c r="C77" s="140"/>
      <c r="D77" s="87" t="s">
        <v>121</v>
      </c>
      <c r="E77" s="120"/>
      <c r="G77" s="92" t="s">
        <v>108</v>
      </c>
      <c r="H77" s="92" t="s">
        <v>110</v>
      </c>
      <c r="I77" s="92" t="s">
        <v>60</v>
      </c>
      <c r="J77" s="92" t="s">
        <v>59</v>
      </c>
      <c r="K77" s="92" t="s">
        <v>60</v>
      </c>
      <c r="L77" s="92" t="s">
        <v>136</v>
      </c>
      <c r="M77" s="92" t="s">
        <v>63</v>
      </c>
      <c r="N77" s="242" t="s">
        <v>118</v>
      </c>
      <c r="O77" s="243"/>
    </row>
    <row r="78" spans="1:17" ht="26.25">
      <c r="B78" s="133" t="s">
        <v>122</v>
      </c>
      <c r="C78" s="134"/>
      <c r="D78" s="238">
        <f>O78/G78*100</f>
        <v>72.17094017094017</v>
      </c>
      <c r="E78" s="76" t="s">
        <v>47</v>
      </c>
      <c r="G78" s="106">
        <v>2925</v>
      </c>
      <c r="H78" s="77">
        <v>0</v>
      </c>
      <c r="I78" s="76">
        <v>0</v>
      </c>
      <c r="J78" s="76">
        <v>7</v>
      </c>
      <c r="K78" s="76">
        <v>1036</v>
      </c>
      <c r="L78" s="78">
        <f t="shared" ref="L78:L103" si="7">H78+J78</f>
        <v>7</v>
      </c>
      <c r="M78" s="108">
        <f>SUM(L78:L79)</f>
        <v>23</v>
      </c>
      <c r="N78" s="78">
        <f t="shared" ref="N78:N103" si="8">I78+K78</f>
        <v>1036</v>
      </c>
      <c r="O78" s="108">
        <f>SUM(N78:N79)</f>
        <v>2111</v>
      </c>
    </row>
    <row r="79" spans="1:17" ht="26.25">
      <c r="B79" s="135"/>
      <c r="C79" s="136"/>
      <c r="D79" s="239"/>
      <c r="E79" s="76" t="s">
        <v>48</v>
      </c>
      <c r="G79" s="107"/>
      <c r="H79" s="77">
        <v>0</v>
      </c>
      <c r="I79" s="76">
        <v>0</v>
      </c>
      <c r="J79" s="76">
        <v>16</v>
      </c>
      <c r="K79" s="76">
        <v>1075</v>
      </c>
      <c r="L79" s="78">
        <f t="shared" si="7"/>
        <v>16</v>
      </c>
      <c r="M79" s="107"/>
      <c r="N79" s="78">
        <f t="shared" si="8"/>
        <v>1075</v>
      </c>
      <c r="O79" s="107"/>
    </row>
    <row r="80" spans="1:17" ht="26.25">
      <c r="B80" s="141" t="s">
        <v>123</v>
      </c>
      <c r="C80" s="134"/>
      <c r="D80" s="108">
        <f>O80/G80%</f>
        <v>164.40422322775265</v>
      </c>
      <c r="E80" s="76" t="s">
        <v>111</v>
      </c>
      <c r="G80" s="106">
        <v>663</v>
      </c>
      <c r="H80" s="77">
        <v>7</v>
      </c>
      <c r="I80" s="76">
        <v>546</v>
      </c>
      <c r="J80" s="76">
        <v>0</v>
      </c>
      <c r="K80" s="76">
        <v>19</v>
      </c>
      <c r="L80" s="78">
        <f t="shared" si="7"/>
        <v>7</v>
      </c>
      <c r="M80" s="108">
        <f>SUM(L80:L81)</f>
        <v>19</v>
      </c>
      <c r="N80" s="78">
        <f t="shared" si="8"/>
        <v>565</v>
      </c>
      <c r="O80" s="108">
        <f>SUM(N80:N81)</f>
        <v>1090</v>
      </c>
    </row>
    <row r="81" spans="2:15" ht="26.25">
      <c r="B81" s="135"/>
      <c r="C81" s="136"/>
      <c r="D81" s="120"/>
      <c r="E81" s="76" t="s">
        <v>112</v>
      </c>
      <c r="G81" s="107"/>
      <c r="H81" s="77">
        <v>12</v>
      </c>
      <c r="I81" s="76">
        <v>491</v>
      </c>
      <c r="J81" s="76">
        <v>0</v>
      </c>
      <c r="K81" s="76">
        <v>34</v>
      </c>
      <c r="L81" s="78">
        <f t="shared" si="7"/>
        <v>12</v>
      </c>
      <c r="M81" s="107"/>
      <c r="N81" s="78">
        <f t="shared" si="8"/>
        <v>525</v>
      </c>
      <c r="O81" s="107"/>
    </row>
    <row r="82" spans="2:15" ht="26.25">
      <c r="B82" s="142" t="s">
        <v>135</v>
      </c>
      <c r="C82" s="143"/>
      <c r="D82" s="108">
        <f t="shared" ref="D82" si="9">O82/G82%</f>
        <v>137.01765860039242</v>
      </c>
      <c r="E82" s="76" t="s">
        <v>19</v>
      </c>
      <c r="G82" s="106">
        <v>3058</v>
      </c>
      <c r="H82" s="77">
        <v>0</v>
      </c>
      <c r="I82" s="76">
        <v>0</v>
      </c>
      <c r="J82" s="76">
        <v>55</v>
      </c>
      <c r="K82" s="76">
        <v>2082</v>
      </c>
      <c r="L82" s="78">
        <f t="shared" si="7"/>
        <v>55</v>
      </c>
      <c r="M82" s="108">
        <f>SUM(L82:L83)</f>
        <v>88</v>
      </c>
      <c r="N82" s="78">
        <f t="shared" si="8"/>
        <v>2082</v>
      </c>
      <c r="O82" s="108">
        <f>SUM(N82:N83)</f>
        <v>4190</v>
      </c>
    </row>
    <row r="83" spans="2:15" ht="26.25">
      <c r="B83" s="144"/>
      <c r="C83" s="145"/>
      <c r="D83" s="120"/>
      <c r="E83" s="76" t="s">
        <v>42</v>
      </c>
      <c r="G83" s="107"/>
      <c r="H83" s="77">
        <v>0</v>
      </c>
      <c r="I83" s="76">
        <v>0</v>
      </c>
      <c r="J83" s="76">
        <v>33</v>
      </c>
      <c r="K83" s="76">
        <v>2108</v>
      </c>
      <c r="L83" s="78">
        <f t="shared" si="7"/>
        <v>33</v>
      </c>
      <c r="M83" s="107"/>
      <c r="N83" s="78">
        <f t="shared" si="8"/>
        <v>2108</v>
      </c>
      <c r="O83" s="107"/>
    </row>
    <row r="84" spans="2:15" ht="26.25">
      <c r="B84" s="141" t="s">
        <v>124</v>
      </c>
      <c r="C84" s="134"/>
      <c r="D84" s="108">
        <f t="shared" ref="D84" si="10">O84/G84%</f>
        <v>81.970443349753694</v>
      </c>
      <c r="E84" s="76" t="s">
        <v>43</v>
      </c>
      <c r="G84" s="106">
        <v>1015</v>
      </c>
      <c r="H84" s="77">
        <v>0</v>
      </c>
      <c r="I84" s="76">
        <v>0</v>
      </c>
      <c r="J84" s="76">
        <v>0</v>
      </c>
      <c r="K84" s="76">
        <v>265</v>
      </c>
      <c r="L84" s="78">
        <f t="shared" si="7"/>
        <v>0</v>
      </c>
      <c r="M84" s="108">
        <f>SUM(L84:L85)</f>
        <v>0</v>
      </c>
      <c r="N84" s="78">
        <f t="shared" si="8"/>
        <v>265</v>
      </c>
      <c r="O84" s="108">
        <f>SUM(N84:N85)</f>
        <v>832</v>
      </c>
    </row>
    <row r="85" spans="2:15" ht="26.25">
      <c r="B85" s="135"/>
      <c r="C85" s="136"/>
      <c r="D85" s="120"/>
      <c r="E85" s="76" t="s">
        <v>44</v>
      </c>
      <c r="G85" s="107"/>
      <c r="H85" s="77">
        <v>0</v>
      </c>
      <c r="I85" s="76">
        <v>0</v>
      </c>
      <c r="J85" s="76">
        <v>0</v>
      </c>
      <c r="K85" s="76">
        <v>567</v>
      </c>
      <c r="L85" s="78">
        <f t="shared" si="7"/>
        <v>0</v>
      </c>
      <c r="M85" s="107"/>
      <c r="N85" s="78">
        <f t="shared" si="8"/>
        <v>567</v>
      </c>
      <c r="O85" s="107"/>
    </row>
    <row r="86" spans="2:15" ht="26.25">
      <c r="B86" s="141" t="s">
        <v>125</v>
      </c>
      <c r="C86" s="134"/>
      <c r="D86" s="108">
        <f t="shared" ref="D86" si="11">O86/G86%</f>
        <v>118.6410371032633</v>
      </c>
      <c r="E86" s="76" t="s">
        <v>113</v>
      </c>
      <c r="G86" s="106">
        <v>2237</v>
      </c>
      <c r="H86" s="77">
        <v>0</v>
      </c>
      <c r="I86" s="76">
        <v>0</v>
      </c>
      <c r="J86" s="76">
        <v>20</v>
      </c>
      <c r="K86" s="76">
        <v>1187</v>
      </c>
      <c r="L86" s="78">
        <f t="shared" si="7"/>
        <v>20</v>
      </c>
      <c r="M86" s="108">
        <f>SUM(L86:L87)</f>
        <v>45</v>
      </c>
      <c r="N86" s="78">
        <f t="shared" si="8"/>
        <v>1187</v>
      </c>
      <c r="O86" s="108">
        <f>SUM(N86:N87)</f>
        <v>2654</v>
      </c>
    </row>
    <row r="87" spans="2:15" ht="26.25">
      <c r="B87" s="135"/>
      <c r="C87" s="136"/>
      <c r="D87" s="120"/>
      <c r="E87" s="76" t="s">
        <v>114</v>
      </c>
      <c r="G87" s="107"/>
      <c r="H87" s="77">
        <v>0</v>
      </c>
      <c r="I87" s="76">
        <v>0</v>
      </c>
      <c r="J87" s="76">
        <v>25</v>
      </c>
      <c r="K87" s="76">
        <v>1467</v>
      </c>
      <c r="L87" s="78">
        <f t="shared" si="7"/>
        <v>25</v>
      </c>
      <c r="M87" s="107"/>
      <c r="N87" s="78">
        <f t="shared" si="8"/>
        <v>1467</v>
      </c>
      <c r="O87" s="107"/>
    </row>
    <row r="88" spans="2:15" ht="26.25">
      <c r="B88" s="141" t="s">
        <v>126</v>
      </c>
      <c r="C88" s="134"/>
      <c r="D88" s="108">
        <f t="shared" ref="D88:D102" si="12">O88/G88%</f>
        <v>138.73873873873873</v>
      </c>
      <c r="E88" s="76" t="s">
        <v>38</v>
      </c>
      <c r="G88" s="106">
        <v>1332</v>
      </c>
      <c r="H88" s="77">
        <v>0</v>
      </c>
      <c r="I88" s="76">
        <v>0</v>
      </c>
      <c r="J88" s="76">
        <v>46</v>
      </c>
      <c r="K88" s="76">
        <v>928</v>
      </c>
      <c r="L88" s="78">
        <f t="shared" si="7"/>
        <v>46</v>
      </c>
      <c r="M88" s="108">
        <f>SUM(L88:L89)</f>
        <v>70</v>
      </c>
      <c r="N88" s="78">
        <f t="shared" si="8"/>
        <v>928</v>
      </c>
      <c r="O88" s="108">
        <f>SUM(N88:N89)</f>
        <v>1848</v>
      </c>
    </row>
    <row r="89" spans="2:15" ht="26.25">
      <c r="B89" s="135"/>
      <c r="C89" s="136"/>
      <c r="D89" s="120"/>
      <c r="E89" s="76" t="s">
        <v>39</v>
      </c>
      <c r="G89" s="107"/>
      <c r="H89" s="77">
        <v>0</v>
      </c>
      <c r="I89" s="76">
        <v>0</v>
      </c>
      <c r="J89" s="76">
        <v>24</v>
      </c>
      <c r="K89" s="76">
        <v>920</v>
      </c>
      <c r="L89" s="78">
        <f t="shared" si="7"/>
        <v>24</v>
      </c>
      <c r="M89" s="107"/>
      <c r="N89" s="78">
        <f t="shared" si="8"/>
        <v>920</v>
      </c>
      <c r="O89" s="107"/>
    </row>
    <row r="90" spans="2:15" ht="26.25">
      <c r="B90" s="141" t="s">
        <v>127</v>
      </c>
      <c r="C90" s="134"/>
      <c r="D90" s="108">
        <f t="shared" si="12"/>
        <v>125.55205047318613</v>
      </c>
      <c r="E90" s="76" t="s">
        <v>115</v>
      </c>
      <c r="G90" s="106">
        <v>1585</v>
      </c>
      <c r="H90" s="77">
        <v>28</v>
      </c>
      <c r="I90" s="76">
        <v>1037</v>
      </c>
      <c r="J90" s="76">
        <v>1</v>
      </c>
      <c r="K90" s="76">
        <v>42</v>
      </c>
      <c r="L90" s="78">
        <f t="shared" si="7"/>
        <v>29</v>
      </c>
      <c r="M90" s="108">
        <f>SUM(L90:L91)</f>
        <v>52</v>
      </c>
      <c r="N90" s="78">
        <f t="shared" si="8"/>
        <v>1079</v>
      </c>
      <c r="O90" s="108">
        <f>SUM(N90:N91)</f>
        <v>1990</v>
      </c>
    </row>
    <row r="91" spans="2:15" ht="26.25">
      <c r="B91" s="135"/>
      <c r="C91" s="136"/>
      <c r="D91" s="120"/>
      <c r="E91" s="76" t="s">
        <v>116</v>
      </c>
      <c r="G91" s="107"/>
      <c r="H91" s="77">
        <v>22</v>
      </c>
      <c r="I91" s="76">
        <v>855</v>
      </c>
      <c r="J91" s="76">
        <v>1</v>
      </c>
      <c r="K91" s="76">
        <v>56</v>
      </c>
      <c r="L91" s="78">
        <f t="shared" si="7"/>
        <v>23</v>
      </c>
      <c r="M91" s="107"/>
      <c r="N91" s="78">
        <f t="shared" si="8"/>
        <v>911</v>
      </c>
      <c r="O91" s="107"/>
    </row>
    <row r="92" spans="2:15" ht="26.25">
      <c r="B92" s="141" t="s">
        <v>128</v>
      </c>
      <c r="C92" s="134"/>
      <c r="D92" s="108">
        <f t="shared" si="12"/>
        <v>64.906184850590691</v>
      </c>
      <c r="E92" s="76" t="s">
        <v>115</v>
      </c>
      <c r="G92" s="106">
        <v>1439</v>
      </c>
      <c r="H92" s="77">
        <v>0</v>
      </c>
      <c r="I92" s="76">
        <v>6</v>
      </c>
      <c r="J92" s="76">
        <v>1</v>
      </c>
      <c r="K92" s="76">
        <v>439</v>
      </c>
      <c r="L92" s="78">
        <f t="shared" si="7"/>
        <v>1</v>
      </c>
      <c r="M92" s="108">
        <f>SUM(L92:L93)</f>
        <v>5</v>
      </c>
      <c r="N92" s="78">
        <f t="shared" si="8"/>
        <v>445</v>
      </c>
      <c r="O92" s="108">
        <f>SUM(N92:N93)</f>
        <v>934</v>
      </c>
    </row>
    <row r="93" spans="2:15" ht="26.25">
      <c r="B93" s="135"/>
      <c r="C93" s="136"/>
      <c r="D93" s="120"/>
      <c r="E93" s="76" t="s">
        <v>116</v>
      </c>
      <c r="G93" s="107"/>
      <c r="H93" s="77">
        <v>0</v>
      </c>
      <c r="I93" s="76">
        <v>4</v>
      </c>
      <c r="J93" s="76">
        <v>4</v>
      </c>
      <c r="K93" s="76">
        <v>485</v>
      </c>
      <c r="L93" s="78">
        <f t="shared" si="7"/>
        <v>4</v>
      </c>
      <c r="M93" s="107"/>
      <c r="N93" s="78">
        <f t="shared" si="8"/>
        <v>489</v>
      </c>
      <c r="O93" s="107"/>
    </row>
    <row r="94" spans="2:15" ht="26.25">
      <c r="B94" s="141" t="s">
        <v>129</v>
      </c>
      <c r="C94" s="134"/>
      <c r="D94" s="108">
        <f t="shared" si="12"/>
        <v>254.73484848484847</v>
      </c>
      <c r="E94" s="76" t="s">
        <v>115</v>
      </c>
      <c r="G94" s="106">
        <v>528</v>
      </c>
      <c r="H94" s="77">
        <v>9</v>
      </c>
      <c r="I94" s="76">
        <v>484</v>
      </c>
      <c r="J94" s="76">
        <v>11</v>
      </c>
      <c r="K94" s="76">
        <v>145</v>
      </c>
      <c r="L94" s="78">
        <f t="shared" si="7"/>
        <v>20</v>
      </c>
      <c r="M94" s="108">
        <f>SUM(L94:L95)</f>
        <v>41</v>
      </c>
      <c r="N94" s="78">
        <f t="shared" si="8"/>
        <v>629</v>
      </c>
      <c r="O94" s="108">
        <f>SUM(N94:N95)</f>
        <v>1345</v>
      </c>
    </row>
    <row r="95" spans="2:15" ht="26.25">
      <c r="B95" s="135"/>
      <c r="C95" s="136"/>
      <c r="D95" s="120"/>
      <c r="E95" s="76" t="s">
        <v>116</v>
      </c>
      <c r="G95" s="107"/>
      <c r="H95" s="77">
        <v>16</v>
      </c>
      <c r="I95" s="76">
        <v>542</v>
      </c>
      <c r="J95" s="76">
        <v>5</v>
      </c>
      <c r="K95" s="76">
        <v>174</v>
      </c>
      <c r="L95" s="78">
        <f t="shared" si="7"/>
        <v>21</v>
      </c>
      <c r="M95" s="107"/>
      <c r="N95" s="78">
        <f t="shared" si="8"/>
        <v>716</v>
      </c>
      <c r="O95" s="107"/>
    </row>
    <row r="96" spans="2:15" ht="26.25">
      <c r="B96" s="141" t="s">
        <v>130</v>
      </c>
      <c r="C96" s="134"/>
      <c r="D96" s="108">
        <f t="shared" si="12"/>
        <v>173.55191256830599</v>
      </c>
      <c r="E96" s="76" t="s">
        <v>115</v>
      </c>
      <c r="G96" s="106">
        <v>915</v>
      </c>
      <c r="H96" s="77">
        <v>19</v>
      </c>
      <c r="I96" s="76">
        <v>874</v>
      </c>
      <c r="J96" s="76">
        <v>0</v>
      </c>
      <c r="K96" s="76">
        <v>0</v>
      </c>
      <c r="L96" s="78">
        <f t="shared" si="7"/>
        <v>19</v>
      </c>
      <c r="M96" s="108">
        <f>SUM(L96:L97)</f>
        <v>34</v>
      </c>
      <c r="N96" s="78">
        <f t="shared" si="8"/>
        <v>874</v>
      </c>
      <c r="O96" s="108">
        <f>SUM(N96:N97)</f>
        <v>1588</v>
      </c>
    </row>
    <row r="97" spans="2:15" ht="26.25">
      <c r="B97" s="135"/>
      <c r="C97" s="136"/>
      <c r="D97" s="152"/>
      <c r="E97" s="76" t="s">
        <v>116</v>
      </c>
      <c r="G97" s="107"/>
      <c r="H97" s="77">
        <v>15</v>
      </c>
      <c r="I97" s="76">
        <v>714</v>
      </c>
      <c r="J97" s="76">
        <v>0</v>
      </c>
      <c r="K97" s="76">
        <v>0</v>
      </c>
      <c r="L97" s="78">
        <f t="shared" si="7"/>
        <v>15</v>
      </c>
      <c r="M97" s="107"/>
      <c r="N97" s="78">
        <f t="shared" si="8"/>
        <v>714</v>
      </c>
      <c r="O97" s="107"/>
    </row>
    <row r="98" spans="2:15" ht="26.25">
      <c r="B98" s="141" t="s">
        <v>131</v>
      </c>
      <c r="C98" s="134"/>
      <c r="D98" s="108">
        <f t="shared" si="12"/>
        <v>145.5944055944056</v>
      </c>
      <c r="E98" s="76" t="s">
        <v>115</v>
      </c>
      <c r="G98" s="106">
        <v>715</v>
      </c>
      <c r="H98" s="77">
        <v>5</v>
      </c>
      <c r="I98" s="76">
        <v>523</v>
      </c>
      <c r="J98" s="76">
        <v>0</v>
      </c>
      <c r="K98" s="76">
        <v>4</v>
      </c>
      <c r="L98" s="78">
        <f t="shared" si="7"/>
        <v>5</v>
      </c>
      <c r="M98" s="108">
        <f>SUM(L98:L99)</f>
        <v>12</v>
      </c>
      <c r="N98" s="78">
        <f t="shared" si="8"/>
        <v>527</v>
      </c>
      <c r="O98" s="108">
        <f>SUM(N98:N99)</f>
        <v>1041</v>
      </c>
    </row>
    <row r="99" spans="2:15" ht="26.25">
      <c r="B99" s="135"/>
      <c r="C99" s="136"/>
      <c r="D99" s="120"/>
      <c r="E99" s="76" t="s">
        <v>116</v>
      </c>
      <c r="G99" s="107"/>
      <c r="H99" s="77">
        <v>5</v>
      </c>
      <c r="I99" s="76">
        <v>487</v>
      </c>
      <c r="J99" s="76">
        <v>2</v>
      </c>
      <c r="K99" s="76">
        <v>27</v>
      </c>
      <c r="L99" s="78">
        <f t="shared" si="7"/>
        <v>7</v>
      </c>
      <c r="M99" s="107"/>
      <c r="N99" s="78">
        <f t="shared" si="8"/>
        <v>514</v>
      </c>
      <c r="O99" s="107"/>
    </row>
    <row r="100" spans="2:15" ht="26.25">
      <c r="B100" s="142" t="s">
        <v>134</v>
      </c>
      <c r="C100" s="143"/>
      <c r="D100" s="108">
        <f t="shared" si="12"/>
        <v>255.55555555555557</v>
      </c>
      <c r="E100" s="76" t="s">
        <v>115</v>
      </c>
      <c r="G100" s="106">
        <v>576</v>
      </c>
      <c r="H100" s="77">
        <v>10</v>
      </c>
      <c r="I100" s="76">
        <v>673</v>
      </c>
      <c r="J100" s="76">
        <v>0</v>
      </c>
      <c r="K100" s="76">
        <v>34</v>
      </c>
      <c r="L100" s="78">
        <f t="shared" si="7"/>
        <v>10</v>
      </c>
      <c r="M100" s="108">
        <f>SUM(L100:L101)</f>
        <v>27</v>
      </c>
      <c r="N100" s="78">
        <f t="shared" si="8"/>
        <v>707</v>
      </c>
      <c r="O100" s="108">
        <f>SUM(N100:N101)</f>
        <v>1472</v>
      </c>
    </row>
    <row r="101" spans="2:15" ht="24.75" customHeight="1">
      <c r="B101" s="144"/>
      <c r="C101" s="145"/>
      <c r="D101" s="120"/>
      <c r="E101" s="76" t="s">
        <v>116</v>
      </c>
      <c r="G101" s="107"/>
      <c r="H101" s="77">
        <v>17</v>
      </c>
      <c r="I101" s="76">
        <v>727</v>
      </c>
      <c r="J101" s="76">
        <v>0</v>
      </c>
      <c r="K101" s="76">
        <v>38</v>
      </c>
      <c r="L101" s="78">
        <f t="shared" si="7"/>
        <v>17</v>
      </c>
      <c r="M101" s="107"/>
      <c r="N101" s="78">
        <f t="shared" si="8"/>
        <v>765</v>
      </c>
      <c r="O101" s="107"/>
    </row>
    <row r="102" spans="2:15" ht="2.25" hidden="1" customHeight="1">
      <c r="B102" s="141" t="s">
        <v>132</v>
      </c>
      <c r="C102" s="134"/>
      <c r="D102" s="108">
        <f t="shared" si="12"/>
        <v>0</v>
      </c>
      <c r="E102" s="76" t="s">
        <v>115</v>
      </c>
      <c r="G102" s="106">
        <v>359</v>
      </c>
      <c r="H102" s="77">
        <v>0</v>
      </c>
      <c r="I102" s="76">
        <v>0</v>
      </c>
      <c r="J102" s="76">
        <v>0</v>
      </c>
      <c r="K102" s="76">
        <v>0</v>
      </c>
      <c r="L102" s="78">
        <f t="shared" si="7"/>
        <v>0</v>
      </c>
      <c r="M102" s="108">
        <f>SUM(L102:L103)</f>
        <v>0</v>
      </c>
      <c r="N102" s="78">
        <f t="shared" si="8"/>
        <v>0</v>
      </c>
      <c r="O102" s="108">
        <f>SUM(N102:N103)</f>
        <v>0</v>
      </c>
    </row>
    <row r="103" spans="2:15" ht="0.75" customHeight="1">
      <c r="B103" s="135"/>
      <c r="C103" s="136"/>
      <c r="D103" s="120"/>
      <c r="E103" s="76" t="s">
        <v>116</v>
      </c>
      <c r="G103" s="107"/>
      <c r="H103" s="77">
        <v>0</v>
      </c>
      <c r="I103" s="76">
        <v>0</v>
      </c>
      <c r="J103" s="76">
        <v>0</v>
      </c>
      <c r="K103" s="76">
        <v>0</v>
      </c>
      <c r="L103" s="78">
        <f t="shared" si="7"/>
        <v>0</v>
      </c>
      <c r="M103" s="107"/>
      <c r="N103" s="78">
        <f t="shared" si="8"/>
        <v>0</v>
      </c>
      <c r="O103" s="107"/>
    </row>
    <row r="104" spans="2:15" s="88" customFormat="1" ht="33.75" customHeight="1">
      <c r="B104" s="123" t="s">
        <v>117</v>
      </c>
      <c r="C104" s="105"/>
      <c r="D104" s="91">
        <f>O104/G104*100</f>
        <v>121.60604139044216</v>
      </c>
      <c r="E104" s="89"/>
      <c r="G104" s="91">
        <f>G102+G100+G98+G96+G94+G92+G90+G88+G86+G84+G82+G80+G78</f>
        <v>17347</v>
      </c>
      <c r="H104" s="165"/>
      <c r="I104" s="158"/>
      <c r="J104" s="158"/>
      <c r="K104" s="158"/>
      <c r="L104" s="158"/>
      <c r="M104" s="158"/>
      <c r="N104" s="159"/>
      <c r="O104" s="91">
        <f>O102+O100+O98+O96+O94+O92+O90+O88+O86+O84+O82+O80+O78</f>
        <v>21095</v>
      </c>
    </row>
    <row r="105" spans="2:15" s="88" customFormat="1" ht="26.25">
      <c r="B105" s="155" t="s">
        <v>133</v>
      </c>
      <c r="C105" s="138"/>
      <c r="D105" s="108">
        <f>O105/G105*100</f>
        <v>125.61657032755298</v>
      </c>
      <c r="E105" s="82" t="s">
        <v>46</v>
      </c>
      <c r="G105" s="106">
        <v>31140</v>
      </c>
      <c r="H105" s="89">
        <v>286</v>
      </c>
      <c r="I105" s="76">
        <v>12432</v>
      </c>
      <c r="J105" s="76">
        <v>154</v>
      </c>
      <c r="K105" s="76">
        <v>6456</v>
      </c>
      <c r="L105" s="78">
        <f>J105+H105</f>
        <v>440</v>
      </c>
      <c r="M105" s="108">
        <f>L105+L106</f>
        <v>855</v>
      </c>
      <c r="N105" s="90">
        <f>K105+I105</f>
        <v>18888</v>
      </c>
      <c r="O105" s="108">
        <f>N105+N106</f>
        <v>39117</v>
      </c>
    </row>
    <row r="106" spans="2:15" s="88" customFormat="1" ht="26.25">
      <c r="B106" s="139"/>
      <c r="C106" s="156"/>
      <c r="D106" s="154"/>
      <c r="E106" s="82" t="s">
        <v>24</v>
      </c>
      <c r="G106" s="152"/>
      <c r="H106" s="89">
        <v>270</v>
      </c>
      <c r="I106" s="76">
        <v>13110</v>
      </c>
      <c r="J106" s="76">
        <v>145</v>
      </c>
      <c r="K106" s="76">
        <v>7119</v>
      </c>
      <c r="L106" s="78">
        <f>J106+H106</f>
        <v>415</v>
      </c>
      <c r="M106" s="153"/>
      <c r="N106" s="90">
        <f>K106+I106</f>
        <v>20229</v>
      </c>
      <c r="O106" s="153"/>
    </row>
    <row r="107" spans="2:15" ht="42" customHeight="1">
      <c r="B107" s="123" t="s">
        <v>34</v>
      </c>
      <c r="C107" s="105"/>
      <c r="D107" s="81">
        <f>O107/G107*100</f>
        <v>124.18173943531256</v>
      </c>
      <c r="E107" s="80"/>
      <c r="G107" s="81">
        <f>G105+G104</f>
        <v>48487</v>
      </c>
      <c r="H107" s="157"/>
      <c r="I107" s="158"/>
      <c r="J107" s="158"/>
      <c r="K107" s="158"/>
      <c r="L107" s="158"/>
      <c r="M107" s="158"/>
      <c r="N107" s="159"/>
      <c r="O107" s="81">
        <f>O105+O104</f>
        <v>60212</v>
      </c>
    </row>
    <row r="108" spans="2:15" ht="26.25" customHeight="1">
      <c r="B108" s="169" t="s">
        <v>119</v>
      </c>
      <c r="C108" s="160" t="s">
        <v>137</v>
      </c>
      <c r="D108" s="161"/>
      <c r="E108" s="162"/>
      <c r="F108" s="162"/>
      <c r="G108" s="162"/>
      <c r="H108" s="162"/>
      <c r="I108" s="162"/>
      <c r="J108" s="162"/>
      <c r="K108" s="162"/>
      <c r="L108" s="162"/>
      <c r="M108" s="162"/>
      <c r="N108" s="162"/>
      <c r="O108" s="163"/>
    </row>
    <row r="109" spans="2:15" ht="26.25" customHeight="1">
      <c r="B109" s="170"/>
      <c r="C109" s="160"/>
      <c r="D109" s="161"/>
      <c r="E109" s="161"/>
      <c r="F109" s="161"/>
      <c r="G109" s="161"/>
      <c r="H109" s="161"/>
      <c r="I109" s="161"/>
      <c r="J109" s="161"/>
      <c r="K109" s="161"/>
      <c r="L109" s="161"/>
      <c r="M109" s="161"/>
      <c r="N109" s="161"/>
      <c r="O109" s="164"/>
    </row>
    <row r="110" spans="2:15" ht="26.25" customHeight="1">
      <c r="B110" s="170"/>
      <c r="C110" s="160"/>
      <c r="D110" s="161"/>
      <c r="E110" s="161"/>
      <c r="F110" s="161"/>
      <c r="G110" s="161"/>
      <c r="H110" s="161"/>
      <c r="I110" s="161"/>
      <c r="J110" s="161"/>
      <c r="K110" s="161"/>
      <c r="L110" s="161"/>
      <c r="M110" s="161"/>
      <c r="N110" s="161"/>
      <c r="O110" s="164"/>
    </row>
    <row r="111" spans="2:15" ht="48" customHeight="1">
      <c r="B111" s="79"/>
      <c r="C111" s="166" t="s">
        <v>167</v>
      </c>
      <c r="D111" s="167"/>
      <c r="E111" s="167"/>
      <c r="F111" s="167"/>
      <c r="G111" s="167"/>
      <c r="H111" s="167"/>
      <c r="I111" s="167"/>
      <c r="J111" s="167"/>
      <c r="K111" s="167"/>
      <c r="L111" s="167"/>
      <c r="M111" s="167"/>
      <c r="N111" s="167"/>
      <c r="O111" s="168"/>
    </row>
    <row r="112" spans="2:15" ht="56.25" customHeight="1">
      <c r="B112" s="151" t="s">
        <v>120</v>
      </c>
      <c r="C112" s="151"/>
      <c r="D112" s="151"/>
      <c r="E112" s="151"/>
      <c r="F112" s="151"/>
      <c r="G112" s="151"/>
      <c r="H112" s="151"/>
      <c r="I112" s="151"/>
      <c r="J112" s="151"/>
      <c r="K112" s="151"/>
      <c r="L112" s="151"/>
      <c r="M112" s="151"/>
      <c r="N112" s="151"/>
      <c r="O112" s="151"/>
    </row>
    <row r="113" spans="2:10" ht="26.25">
      <c r="B113" s="83" t="s">
        <v>162</v>
      </c>
      <c r="C113" s="84"/>
      <c r="D113" s="84"/>
      <c r="E113" s="84"/>
      <c r="F113" s="84"/>
      <c r="G113" s="84"/>
      <c r="H113" s="84"/>
      <c r="I113" s="84"/>
      <c r="J113" s="84"/>
    </row>
    <row r="114" spans="2:10" ht="42.75" customHeight="1">
      <c r="B114" s="84" t="s">
        <v>151</v>
      </c>
      <c r="C114" s="84"/>
      <c r="D114" s="84"/>
      <c r="E114" s="84"/>
      <c r="F114" s="84"/>
      <c r="G114" s="84"/>
      <c r="H114" s="84"/>
      <c r="I114" s="84"/>
      <c r="J114" s="84"/>
    </row>
  </sheetData>
  <mergeCells count="288">
    <mergeCell ref="O92:O93"/>
    <mergeCell ref="O86:O87"/>
    <mergeCell ref="D82:D83"/>
    <mergeCell ref="D84:D85"/>
    <mergeCell ref="G88:G89"/>
    <mergeCell ref="A71:O71"/>
    <mergeCell ref="B69:B70"/>
    <mergeCell ref="M88:M89"/>
    <mergeCell ref="O88:O89"/>
    <mergeCell ref="G90:G91"/>
    <mergeCell ref="M90:M91"/>
    <mergeCell ref="O90:O91"/>
    <mergeCell ref="B88:C89"/>
    <mergeCell ref="B90:C91"/>
    <mergeCell ref="B92:C93"/>
    <mergeCell ref="B86:C87"/>
    <mergeCell ref="O84:O85"/>
    <mergeCell ref="D78:D79"/>
    <mergeCell ref="G82:G83"/>
    <mergeCell ref="M82:M83"/>
    <mergeCell ref="O82:O83"/>
    <mergeCell ref="J76:K76"/>
    <mergeCell ref="H76:I76"/>
    <mergeCell ref="N77:O77"/>
    <mergeCell ref="F9:J9"/>
    <mergeCell ref="K8:M8"/>
    <mergeCell ref="F7:J8"/>
    <mergeCell ref="F43:J43"/>
    <mergeCell ref="F38:J38"/>
    <mergeCell ref="A24:O24"/>
    <mergeCell ref="F11:J11"/>
    <mergeCell ref="F12:J12"/>
    <mergeCell ref="F13:J13"/>
    <mergeCell ref="C39:D39"/>
    <mergeCell ref="C38:D38"/>
    <mergeCell ref="C35:D35"/>
    <mergeCell ref="C34:D34"/>
    <mergeCell ref="C31:D31"/>
    <mergeCell ref="C30:D30"/>
    <mergeCell ref="C29:D29"/>
    <mergeCell ref="C27:D27"/>
    <mergeCell ref="C26:D26"/>
    <mergeCell ref="C25:D25"/>
    <mergeCell ref="K19:M19"/>
    <mergeCell ref="C41:D41"/>
    <mergeCell ref="C40:D40"/>
    <mergeCell ref="N11:O11"/>
    <mergeCell ref="N12:O12"/>
    <mergeCell ref="A1:O1"/>
    <mergeCell ref="H51:K51"/>
    <mergeCell ref="L51:O51"/>
    <mergeCell ref="F51:F52"/>
    <mergeCell ref="A51:E52"/>
    <mergeCell ref="B38:B43"/>
    <mergeCell ref="A38:A43"/>
    <mergeCell ref="B46:B47"/>
    <mergeCell ref="A2:O2"/>
    <mergeCell ref="H52:J52"/>
    <mergeCell ref="B49:O49"/>
    <mergeCell ref="A10:O10"/>
    <mergeCell ref="A37:O37"/>
    <mergeCell ref="A33:O33"/>
    <mergeCell ref="A20:O20"/>
    <mergeCell ref="B16:B17"/>
    <mergeCell ref="A28:O28"/>
    <mergeCell ref="B4:B8"/>
    <mergeCell ref="A4:A8"/>
    <mergeCell ref="C23:D23"/>
    <mergeCell ref="C22:D22"/>
    <mergeCell ref="C21:D21"/>
    <mergeCell ref="N8:O8"/>
    <mergeCell ref="N9:O9"/>
    <mergeCell ref="F4:O6"/>
    <mergeCell ref="K46:M46"/>
    <mergeCell ref="K25:M25"/>
    <mergeCell ref="E4:E8"/>
    <mergeCell ref="F45:J45"/>
    <mergeCell ref="F46:J46"/>
    <mergeCell ref="F42:J42"/>
    <mergeCell ref="F41:J41"/>
    <mergeCell ref="F18:J18"/>
    <mergeCell ref="F19:J19"/>
    <mergeCell ref="K7:O7"/>
    <mergeCell ref="K34:M34"/>
    <mergeCell ref="K35:M35"/>
    <mergeCell ref="F44:J44"/>
    <mergeCell ref="K23:M23"/>
    <mergeCell ref="N46:O46"/>
    <mergeCell ref="K22:M22"/>
    <mergeCell ref="K31:M31"/>
    <mergeCell ref="K26:M26"/>
    <mergeCell ref="K43:M43"/>
    <mergeCell ref="K44:M44"/>
    <mergeCell ref="K16:M16"/>
    <mergeCell ref="K17:M17"/>
    <mergeCell ref="K18:M18"/>
    <mergeCell ref="W30:Y30"/>
    <mergeCell ref="F39:J39"/>
    <mergeCell ref="F40:J40"/>
    <mergeCell ref="K30:M30"/>
    <mergeCell ref="F14:J14"/>
    <mergeCell ref="F15:J15"/>
    <mergeCell ref="F16:J16"/>
    <mergeCell ref="K9:M9"/>
    <mergeCell ref="K15:M15"/>
    <mergeCell ref="F31:J31"/>
    <mergeCell ref="F30:J30"/>
    <mergeCell ref="F29:J29"/>
    <mergeCell ref="F27:J27"/>
    <mergeCell ref="F26:J26"/>
    <mergeCell ref="F25:J25"/>
    <mergeCell ref="F23:J23"/>
    <mergeCell ref="F32:J32"/>
    <mergeCell ref="F34:J34"/>
    <mergeCell ref="F35:J35"/>
    <mergeCell ref="K21:M21"/>
    <mergeCell ref="F21:J21"/>
    <mergeCell ref="F22:J22"/>
    <mergeCell ref="F17:J17"/>
    <mergeCell ref="K27:M27"/>
    <mergeCell ref="K11:M11"/>
    <mergeCell ref="K12:M12"/>
    <mergeCell ref="K13:M13"/>
    <mergeCell ref="K14:M14"/>
    <mergeCell ref="K38:M38"/>
    <mergeCell ref="K39:M39"/>
    <mergeCell ref="K40:M40"/>
    <mergeCell ref="K41:M41"/>
    <mergeCell ref="K42:M42"/>
    <mergeCell ref="K29:M29"/>
    <mergeCell ref="C47:D47"/>
    <mergeCell ref="K47:M47"/>
    <mergeCell ref="A63:E64"/>
    <mergeCell ref="H61:J61"/>
    <mergeCell ref="A66:E67"/>
    <mergeCell ref="H53:J53"/>
    <mergeCell ref="H67:J67"/>
    <mergeCell ref="K45:M45"/>
    <mergeCell ref="K32:M32"/>
    <mergeCell ref="H66:J66"/>
    <mergeCell ref="A55:E56"/>
    <mergeCell ref="A53:E54"/>
    <mergeCell ref="H56:J56"/>
    <mergeCell ref="H55:J55"/>
    <mergeCell ref="H54:J54"/>
    <mergeCell ref="A65:E65"/>
    <mergeCell ref="H57:J57"/>
    <mergeCell ref="H63:J63"/>
    <mergeCell ref="H64:J64"/>
    <mergeCell ref="H62:J62"/>
    <mergeCell ref="A59:E60"/>
    <mergeCell ref="C45:D45"/>
    <mergeCell ref="C32:D32"/>
    <mergeCell ref="C44:D44"/>
    <mergeCell ref="N47:O47"/>
    <mergeCell ref="N48:O48"/>
    <mergeCell ref="K48:M48"/>
    <mergeCell ref="N52:O52"/>
    <mergeCell ref="F47:J47"/>
    <mergeCell ref="F48:J48"/>
    <mergeCell ref="M59:M60"/>
    <mergeCell ref="M66:M67"/>
    <mergeCell ref="O66:O67"/>
    <mergeCell ref="O57:O58"/>
    <mergeCell ref="O59:O60"/>
    <mergeCell ref="H60:J60"/>
    <mergeCell ref="H58:J58"/>
    <mergeCell ref="H59:J59"/>
    <mergeCell ref="K65:N65"/>
    <mergeCell ref="M61:M62"/>
    <mergeCell ref="M63:M64"/>
    <mergeCell ref="M53:M54"/>
    <mergeCell ref="M55:M56"/>
    <mergeCell ref="O53:O54"/>
    <mergeCell ref="O55:O56"/>
    <mergeCell ref="G84:G85"/>
    <mergeCell ref="M84:M85"/>
    <mergeCell ref="D86:D87"/>
    <mergeCell ref="D88:D89"/>
    <mergeCell ref="D90:D91"/>
    <mergeCell ref="D92:D93"/>
    <mergeCell ref="D94:D95"/>
    <mergeCell ref="M86:M87"/>
    <mergeCell ref="G92:G93"/>
    <mergeCell ref="M92:M93"/>
    <mergeCell ref="G86:G87"/>
    <mergeCell ref="M94:M95"/>
    <mergeCell ref="O94:O95"/>
    <mergeCell ref="G96:G97"/>
    <mergeCell ref="M96:M97"/>
    <mergeCell ref="O96:O97"/>
    <mergeCell ref="G98:G99"/>
    <mergeCell ref="M98:M99"/>
    <mergeCell ref="O98:O99"/>
    <mergeCell ref="B94:C95"/>
    <mergeCell ref="B96:C97"/>
    <mergeCell ref="B98:C99"/>
    <mergeCell ref="G94:G95"/>
    <mergeCell ref="D96:D97"/>
    <mergeCell ref="D98:D99"/>
    <mergeCell ref="B112:O112"/>
    <mergeCell ref="G100:G101"/>
    <mergeCell ref="M100:M101"/>
    <mergeCell ref="O100:O101"/>
    <mergeCell ref="G102:G103"/>
    <mergeCell ref="M102:M103"/>
    <mergeCell ref="O102:O103"/>
    <mergeCell ref="B104:C104"/>
    <mergeCell ref="G105:G106"/>
    <mergeCell ref="M105:M106"/>
    <mergeCell ref="O105:O106"/>
    <mergeCell ref="D105:D106"/>
    <mergeCell ref="B105:C106"/>
    <mergeCell ref="H107:N107"/>
    <mergeCell ref="D102:D103"/>
    <mergeCell ref="C108:O110"/>
    <mergeCell ref="B100:C101"/>
    <mergeCell ref="B102:C103"/>
    <mergeCell ref="B107:C107"/>
    <mergeCell ref="H104:N104"/>
    <mergeCell ref="C111:O111"/>
    <mergeCell ref="B108:B110"/>
    <mergeCell ref="D100:D101"/>
    <mergeCell ref="N45:O45"/>
    <mergeCell ref="D80:D81"/>
    <mergeCell ref="C9:D9"/>
    <mergeCell ref="C4:D8"/>
    <mergeCell ref="B78:C79"/>
    <mergeCell ref="B76:C77"/>
    <mergeCell ref="B80:C81"/>
    <mergeCell ref="B82:C83"/>
    <mergeCell ref="B84:C85"/>
    <mergeCell ref="C19:D19"/>
    <mergeCell ref="C18:D18"/>
    <mergeCell ref="C17:D17"/>
    <mergeCell ref="C16:D16"/>
    <mergeCell ref="C15:D15"/>
    <mergeCell ref="C14:D14"/>
    <mergeCell ref="C13:D13"/>
    <mergeCell ref="C12:D12"/>
    <mergeCell ref="C11:D11"/>
    <mergeCell ref="C48:D48"/>
    <mergeCell ref="C70:O70"/>
    <mergeCell ref="O61:O62"/>
    <mergeCell ref="O63:O64"/>
    <mergeCell ref="M57:M58"/>
    <mergeCell ref="C46:D46"/>
    <mergeCell ref="G78:G79"/>
    <mergeCell ref="M78:M79"/>
    <mergeCell ref="O78:O79"/>
    <mergeCell ref="G80:G81"/>
    <mergeCell ref="M80:M81"/>
    <mergeCell ref="O80:O81"/>
    <mergeCell ref="B68:E68"/>
    <mergeCell ref="A61:E62"/>
    <mergeCell ref="A57:E58"/>
    <mergeCell ref="C69:O69"/>
    <mergeCell ref="E76:E77"/>
    <mergeCell ref="E75:M75"/>
    <mergeCell ref="L76:O76"/>
    <mergeCell ref="N13:O13"/>
    <mergeCell ref="N14:O14"/>
    <mergeCell ref="N15:O15"/>
    <mergeCell ref="N16:O16"/>
    <mergeCell ref="N17:O17"/>
    <mergeCell ref="N18:O18"/>
    <mergeCell ref="N19:O19"/>
    <mergeCell ref="N21:O21"/>
    <mergeCell ref="N22:O22"/>
    <mergeCell ref="N23:O23"/>
    <mergeCell ref="N25:O25"/>
    <mergeCell ref="N26:O26"/>
    <mergeCell ref="N27:O27"/>
    <mergeCell ref="N29:O29"/>
    <mergeCell ref="N30:O30"/>
    <mergeCell ref="N31:O31"/>
    <mergeCell ref="N34:O34"/>
    <mergeCell ref="N35:O35"/>
    <mergeCell ref="N32:O32"/>
    <mergeCell ref="C43:D43"/>
    <mergeCell ref="C42:D42"/>
    <mergeCell ref="N38:O38"/>
    <mergeCell ref="N39:O39"/>
    <mergeCell ref="N40:O40"/>
    <mergeCell ref="N41:O41"/>
    <mergeCell ref="N42:O42"/>
    <mergeCell ref="N43:O43"/>
    <mergeCell ref="N44:O44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3" man="1"/>
  </rowBreaks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Х.Ятимов</cp:lastModifiedBy>
  <cp:lastPrinted>2020-02-21T01:31:09Z</cp:lastPrinted>
  <dcterms:created xsi:type="dcterms:W3CDTF">2007-08-14T04:27:29Z</dcterms:created>
  <dcterms:modified xsi:type="dcterms:W3CDTF">2020-02-22T01:01:18Z</dcterms:modified>
</cp:coreProperties>
</file>