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<sst xmlns="http://schemas.openxmlformats.org/spreadsheetml/2006/main" count="179" uniqueCount="146">
  <si>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</si>
  <si>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</si>
  <si>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</si>
  <si>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</si>
  <si>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</si>
  <si>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</si>
  <si>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</si>
  <si>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</si>
  <si>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</si>
  <si>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</si>
  <si>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</si>
  <si>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</si>
  <si>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</si>
  <si>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</si>
  <si>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</si>
  <si>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</si>
  <si>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</si>
  <si>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</si>
  <si>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</si>
  <si>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</si>
  <si>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</si>
  <si>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</si>
  <si>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</si>
  <si>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</si>
  <si>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</si>
  <si>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</si>
  <si>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</si>
  <si>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</si>
  <si>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</si>
  <si>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</si>
  <si>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</si>
  <si>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</si>
  <si>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</si>
  <si>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</si>
  <si>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</si>
  <si>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</si>
  <si>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</si>
  <si>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</si>
  <si>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</si>
  <si>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</si>
  <si>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</si>
  <si>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</si>
  <si>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</si>
  <si>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</si>
  <si>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</si>
  <si>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</si>
  <si>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</si>
  <si>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</si>
  <si>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</si>
  <si>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</si>
  <si>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</si>
  <si>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</si>
  <si>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</si>
  <si>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</si>
  <si>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</si>
  <si>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</si>
  <si>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</si>
  <si>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</si>
  <si>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</si>
  <si>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</si>
  <si>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</si>
  <si>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</si>
  <si>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</si>
  <si>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</si>
  <si>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</si>
  <si>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</si>
  <si>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</si>
  <si>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</si>
  <si>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</si>
  <si>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</si>
  <si>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</si>
  <si>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</si>
  <si>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</si>
  <si>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</si>
  <si>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</si>
  <si>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</si>
  <si>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</si>
  <si>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</si>
  <si>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</si>
  <si>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</si>
  <si>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</si>
  <si>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</si>
  <si>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</si>
  <si>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</si>
  <si>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</si>
  <si>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</si>
  <si>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</si>
  <si>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</si>
  <si>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</si>
  <si>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</si>
  <si>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</si>
  <si>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</si>
  <si>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</si>
  <si>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</si>
  <si>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</si>
  <si>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</si>
  <si>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</si>
  <si>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</si>
  <si>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</si>
  <si>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</si>
  <si>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</si>
  <si>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</si>
  <si>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</si>
  <si>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</si>
  <si>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</si>
  <si>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</si>
  <si>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</si>
  <si>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</si>
  <si>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</si>
  <si>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</si>
  <si>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</si>
  <si>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</si>
  <si>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</si>
  <si>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</si>
  <si>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</si>
  <si>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</si>
  <si>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</si>
  <si>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</si>
  <si>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</si>
  <si>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</si>
  <si>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</si>
  <si>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</si>
  <si>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</si>
  <si>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</si>
  <si>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</si>
  <si>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</si>
  <si>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</si>
  <si>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</si>
  <si>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</si>
  <si>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</si>
  <si>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</si>
  <si>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</si>
  <si>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</si>
  <si>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</si>
  <si>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</si>
  <si>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</si>
  <si>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</si>
  <si>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</si>
  <si>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            </t>
  </si>
  <si>
    <t>Оиди ҳолати роҳҳои автомобилгард ва ағбаҳо ба ҳолати  23.03.2019с</t>
  </si>
  <si>
    <t>Иҷрокунанда: Шарипов Б.</t>
  </si>
  <si>
    <t xml:space="preserve"> Ҳамагӣ дар Ҷумҳурии Ӯзбекистон 152 вагон дар харакат аз он ҷумла : 15 в - бензин, 5 в - сузишвории реактиви, 15 в - гандум, 35 в - сӯзишвории дизели, 82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</si>
  <si>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</t>
  </si>
  <si>
    <t xml:space="preserve">кушода, барф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</si>
  <si>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       </t>
  </si>
  <si>
    <t>баста, абрнок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</si>
</sst>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0.60757946210268954</c:v>
                </c:pt>
                <c:pt idx="4" formatCode="0%">
                  <c:v>0.45835209365150831</c:v>
                </c:pt>
                <c:pt idx="6" formatCode="0%">
                  <c:v>0.96208191736719728</c:v>
                </c:pt>
                <c:pt idx="8" formatCode="0%">
                  <c:v>1.0450685826257349</c:v>
                </c:pt>
                <c:pt idx="10" formatCode="0%">
                  <c:v>1.0304073436603558</c:v>
                </c:pt>
                <c:pt idx="12" formatCode="0%">
                  <c:v>0.74826388888888884</c:v>
                </c:pt>
                <c:pt idx="14" formatCode="0%">
                  <c:v>0.79629712847705925</c:v>
                </c:pt>
                <c:pt idx="15" formatCode="0%">
                  <c:v>0.30054696119627222</c:v>
                </c:pt>
                <c:pt idx="17" formatCode="0%">
                  <c:v>0.357811356404653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43182</c:v>
                </c:pt>
                <c:pt idx="1">
                  <c:v>0</c:v>
                </c:pt>
                <c:pt idx="2">
                  <c:v>6544</c:v>
                </c:pt>
                <c:pt idx="4">
                  <c:v>2221</c:v>
                </c:pt>
                <c:pt idx="6">
                  <c:v>5591</c:v>
                </c:pt>
                <c:pt idx="8">
                  <c:v>1531</c:v>
                </c:pt>
                <c:pt idx="10">
                  <c:v>3486</c:v>
                </c:pt>
                <c:pt idx="12">
                  <c:v>2880</c:v>
                </c:pt>
                <c:pt idx="14">
                  <c:v>22253</c:v>
                </c:pt>
                <c:pt idx="15">
                  <c:v>170396</c:v>
                </c:pt>
                <c:pt idx="17">
                  <c:v>192649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234</c:v>
                </c:pt>
                <c:pt idx="16">
                  <c:v>244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475</c:v>
                </c:pt>
                <c:pt idx="5">
                  <c:v>507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16195</c:v>
                </c:pt>
                <c:pt idx="16">
                  <c:v>17230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2129</c:v>
                </c:pt>
                <c:pt idx="3">
                  <c:v>1847</c:v>
                </c:pt>
                <c:pt idx="4">
                  <c:v>25</c:v>
                </c:pt>
                <c:pt idx="5">
                  <c:v>11</c:v>
                </c:pt>
                <c:pt idx="6">
                  <c:v>2753</c:v>
                </c:pt>
                <c:pt idx="7">
                  <c:v>2621</c:v>
                </c:pt>
                <c:pt idx="8">
                  <c:v>768</c:v>
                </c:pt>
                <c:pt idx="9">
                  <c:v>832</c:v>
                </c:pt>
                <c:pt idx="10">
                  <c:v>1725</c:v>
                </c:pt>
                <c:pt idx="11">
                  <c:v>1867</c:v>
                </c:pt>
                <c:pt idx="12">
                  <c:v>1153</c:v>
                </c:pt>
                <c:pt idx="13">
                  <c:v>1002</c:v>
                </c:pt>
                <c:pt idx="15">
                  <c:v>8563</c:v>
                </c:pt>
                <c:pt idx="16">
                  <c:v>9224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32</c:v>
                </c:pt>
                <c:pt idx="4">
                  <c:v>2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22</c:v>
                </c:pt>
                <c:pt idx="9">
                  <c:v>15</c:v>
                </c:pt>
                <c:pt idx="10">
                  <c:v>7</c:v>
                </c:pt>
                <c:pt idx="11">
                  <c:v>19</c:v>
                </c:pt>
                <c:pt idx="12">
                  <c:v>14</c:v>
                </c:pt>
                <c:pt idx="13">
                  <c:v>10</c:v>
                </c:pt>
                <c:pt idx="15">
                  <c:v>360</c:v>
                </c:pt>
                <c:pt idx="16">
                  <c:v>375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66</c:v>
                </c:pt>
                <c:pt idx="4">
                  <c:v>14</c:v>
                </c:pt>
                <c:pt idx="6">
                  <c:v>0</c:v>
                </c:pt>
                <c:pt idx="8">
                  <c:v>37</c:v>
                </c:pt>
                <c:pt idx="10">
                  <c:v>26</c:v>
                </c:pt>
                <c:pt idx="12">
                  <c:v>24</c:v>
                </c:pt>
                <c:pt idx="15">
                  <c:v>735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2129</c:v>
                </c:pt>
                <c:pt idx="3">
                  <c:v>1847</c:v>
                </c:pt>
                <c:pt idx="4">
                  <c:v>500</c:v>
                </c:pt>
                <c:pt idx="5">
                  <c:v>518</c:v>
                </c:pt>
                <c:pt idx="6">
                  <c:v>2753</c:v>
                </c:pt>
                <c:pt idx="7">
                  <c:v>2626</c:v>
                </c:pt>
                <c:pt idx="8">
                  <c:v>768</c:v>
                </c:pt>
                <c:pt idx="9">
                  <c:v>832</c:v>
                </c:pt>
                <c:pt idx="10">
                  <c:v>1725</c:v>
                </c:pt>
                <c:pt idx="11">
                  <c:v>1867</c:v>
                </c:pt>
                <c:pt idx="12">
                  <c:v>1153</c:v>
                </c:pt>
                <c:pt idx="13">
                  <c:v>1002</c:v>
                </c:pt>
                <c:pt idx="15">
                  <c:v>24758</c:v>
                </c:pt>
                <c:pt idx="16">
                  <c:v>26454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3976</c:v>
                </c:pt>
                <c:pt idx="4">
                  <c:v>1018</c:v>
                </c:pt>
                <c:pt idx="6">
                  <c:v>5379</c:v>
                </c:pt>
                <c:pt idx="8">
                  <c:v>1600</c:v>
                </c:pt>
                <c:pt idx="10">
                  <c:v>3592</c:v>
                </c:pt>
                <c:pt idx="12">
                  <c:v>2155</c:v>
                </c:pt>
                <c:pt idx="14">
                  <c:v>17720</c:v>
                </c:pt>
                <c:pt idx="15">
                  <c:v>51212</c:v>
                </c:pt>
                <c:pt idx="17">
                  <c:v>68932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113096"/>
        <c:axId val="159117384"/>
      </c:barChart>
      <c:catAx>
        <c:axId val="159113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117384"/>
        <c:crosses val="autoZero"/>
        <c:auto val="1"/>
        <c:lblAlgn val="ctr"/>
        <c:lblOffset val="100"/>
        <c:noMultiLvlLbl val="0"/>
      </c:catAx>
      <c:valAx>
        <c:axId val="159117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113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0.60757946210268954</c:v>
                </c:pt>
                <c:pt idx="4" formatCode="0%">
                  <c:v>0.45835209365150831</c:v>
                </c:pt>
                <c:pt idx="6" formatCode="0%">
                  <c:v>0.96208191736719728</c:v>
                </c:pt>
                <c:pt idx="8" formatCode="0%">
                  <c:v>1.0450685826257349</c:v>
                </c:pt>
                <c:pt idx="10" formatCode="0%">
                  <c:v>1.0304073436603558</c:v>
                </c:pt>
                <c:pt idx="12" formatCode="0%">
                  <c:v>0.74826388888888884</c:v>
                </c:pt>
                <c:pt idx="14" formatCode="0%">
                  <c:v>0.79629712847705925</c:v>
                </c:pt>
                <c:pt idx="15" formatCode="0%">
                  <c:v>0.30054696119627222</c:v>
                </c:pt>
                <c:pt idx="17" formatCode="0%">
                  <c:v>0.357811356404653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43182</c:v>
                </c:pt>
                <c:pt idx="1">
                  <c:v>0</c:v>
                </c:pt>
                <c:pt idx="2">
                  <c:v>6544</c:v>
                </c:pt>
                <c:pt idx="4">
                  <c:v>2221</c:v>
                </c:pt>
                <c:pt idx="6">
                  <c:v>5591</c:v>
                </c:pt>
                <c:pt idx="8">
                  <c:v>1531</c:v>
                </c:pt>
                <c:pt idx="10">
                  <c:v>3486</c:v>
                </c:pt>
                <c:pt idx="12">
                  <c:v>2880</c:v>
                </c:pt>
                <c:pt idx="14">
                  <c:v>22253</c:v>
                </c:pt>
                <c:pt idx="15">
                  <c:v>170396</c:v>
                </c:pt>
                <c:pt idx="17">
                  <c:v>192649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234</c:v>
                </c:pt>
                <c:pt idx="16">
                  <c:v>244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475</c:v>
                </c:pt>
                <c:pt idx="5">
                  <c:v>507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16195</c:v>
                </c:pt>
                <c:pt idx="16">
                  <c:v>17230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2129</c:v>
                </c:pt>
                <c:pt idx="3">
                  <c:v>1847</c:v>
                </c:pt>
                <c:pt idx="4">
                  <c:v>25</c:v>
                </c:pt>
                <c:pt idx="5">
                  <c:v>11</c:v>
                </c:pt>
                <c:pt idx="6">
                  <c:v>2753</c:v>
                </c:pt>
                <c:pt idx="7">
                  <c:v>2621</c:v>
                </c:pt>
                <c:pt idx="8">
                  <c:v>768</c:v>
                </c:pt>
                <c:pt idx="9">
                  <c:v>832</c:v>
                </c:pt>
                <c:pt idx="10">
                  <c:v>1725</c:v>
                </c:pt>
                <c:pt idx="11">
                  <c:v>1867</c:v>
                </c:pt>
                <c:pt idx="12">
                  <c:v>1153</c:v>
                </c:pt>
                <c:pt idx="13">
                  <c:v>1002</c:v>
                </c:pt>
                <c:pt idx="15">
                  <c:v>8563</c:v>
                </c:pt>
                <c:pt idx="16">
                  <c:v>9224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34</c:v>
                </c:pt>
                <c:pt idx="3">
                  <c:v>32</c:v>
                </c:pt>
                <c:pt idx="4">
                  <c:v>2</c:v>
                </c:pt>
                <c:pt idx="5">
                  <c:v>12</c:v>
                </c:pt>
                <c:pt idx="6">
                  <c:v>0</c:v>
                </c:pt>
                <c:pt idx="7">
                  <c:v>0</c:v>
                </c:pt>
                <c:pt idx="8">
                  <c:v>22</c:v>
                </c:pt>
                <c:pt idx="9">
                  <c:v>15</c:v>
                </c:pt>
                <c:pt idx="10">
                  <c:v>7</c:v>
                </c:pt>
                <c:pt idx="11">
                  <c:v>19</c:v>
                </c:pt>
                <c:pt idx="12">
                  <c:v>14</c:v>
                </c:pt>
                <c:pt idx="13">
                  <c:v>10</c:v>
                </c:pt>
                <c:pt idx="15">
                  <c:v>360</c:v>
                </c:pt>
                <c:pt idx="16">
                  <c:v>375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66</c:v>
                </c:pt>
                <c:pt idx="4">
                  <c:v>14</c:v>
                </c:pt>
                <c:pt idx="6">
                  <c:v>0</c:v>
                </c:pt>
                <c:pt idx="8">
                  <c:v>37</c:v>
                </c:pt>
                <c:pt idx="10">
                  <c:v>26</c:v>
                </c:pt>
                <c:pt idx="12">
                  <c:v>24</c:v>
                </c:pt>
                <c:pt idx="15">
                  <c:v>735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2129</c:v>
                </c:pt>
                <c:pt idx="3">
                  <c:v>1847</c:v>
                </c:pt>
                <c:pt idx="4">
                  <c:v>500</c:v>
                </c:pt>
                <c:pt idx="5">
                  <c:v>518</c:v>
                </c:pt>
                <c:pt idx="6">
                  <c:v>2753</c:v>
                </c:pt>
                <c:pt idx="7">
                  <c:v>2626</c:v>
                </c:pt>
                <c:pt idx="8">
                  <c:v>768</c:v>
                </c:pt>
                <c:pt idx="9">
                  <c:v>832</c:v>
                </c:pt>
                <c:pt idx="10">
                  <c:v>1725</c:v>
                </c:pt>
                <c:pt idx="11">
                  <c:v>1867</c:v>
                </c:pt>
                <c:pt idx="12">
                  <c:v>1153</c:v>
                </c:pt>
                <c:pt idx="13">
                  <c:v>1002</c:v>
                </c:pt>
                <c:pt idx="15">
                  <c:v>24758</c:v>
                </c:pt>
                <c:pt idx="16">
                  <c:v>26454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3976</c:v>
                </c:pt>
                <c:pt idx="4">
                  <c:v>1018</c:v>
                </c:pt>
                <c:pt idx="6">
                  <c:v>5379</c:v>
                </c:pt>
                <c:pt idx="8">
                  <c:v>1600</c:v>
                </c:pt>
                <c:pt idx="10">
                  <c:v>3592</c:v>
                </c:pt>
                <c:pt idx="12">
                  <c:v>2155</c:v>
                </c:pt>
                <c:pt idx="14">
                  <c:v>17720</c:v>
                </c:pt>
                <c:pt idx="15">
                  <c:v>51212</c:v>
                </c:pt>
                <c:pt idx="17">
                  <c:v>68932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116992"/>
        <c:axId val="159116600"/>
      </c:barChart>
      <c:catAx>
        <c:axId val="159116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116600"/>
        <c:crosses val="autoZero"/>
        <c:auto val="1"/>
        <c:lblAlgn val="ctr"/>
        <c:lblOffset val="100"/>
        <c:noMultiLvlLbl val="0"/>
      </c:catAx>
      <c:valAx>
        <c:axId val="159116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116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9" zoomScale="70" zoomScaleSheetLayoutView="70" workbookViewId="0">
      <selection activeCell="D43" sqref="D43:E4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1"/>
      <c r="H7" s="161"/>
      <c r="I7" s="161"/>
      <c r="J7" s="161"/>
      <c r="K7" s="161"/>
      <c r="L7" s="161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2"/>
      <c r="H8" s="162"/>
      <c r="I8" s="162"/>
      <c r="J8" s="162"/>
      <c r="K8" s="162"/>
      <c r="L8" s="162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136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136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142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142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142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1</v>
      </c>
      <c r="R15" s="43"/>
    </row>
    <row r="16" spans="1:21" s="4" customFormat="1" ht="48" customHeight="1">
      <c r="A16" s="30">
        <v>6</v>
      </c>
      <c r="B16" s="84" t="s">
        <v>42</v>
      </c>
      <c r="C16" s="30" t="s">
        <v>18</v>
      </c>
      <c r="D16" s="91" t="s">
        <v>136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1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142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142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1" t="s">
        <v>143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3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142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142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142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4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138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138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138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1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138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138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2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138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91" t="s">
        <v>134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1" t="s">
        <v>135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8" customHeight="1">
      <c r="A38" s="84">
        <v>21</v>
      </c>
      <c r="B38" s="84" t="s">
        <v>115</v>
      </c>
      <c r="C38" s="30" t="s">
        <v>2</v>
      </c>
      <c r="D38" s="91" t="s">
        <v>144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2</v>
      </c>
      <c r="R38" s="44"/>
    </row>
    <row r="39" spans="1:23" s="4" customFormat="1" ht="42" customHeight="1">
      <c r="A39" s="145"/>
      <c r="B39" s="145"/>
      <c r="C39" s="30" t="s">
        <v>28</v>
      </c>
      <c r="D39" s="91" t="s">
        <v>137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42.75" customHeight="1">
      <c r="A40" s="145"/>
      <c r="B40" s="145"/>
      <c r="C40" s="30" t="s">
        <v>3</v>
      </c>
      <c r="D40" s="91" t="s">
        <v>137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137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137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1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137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138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1" t="s">
        <v>137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4" t="s">
        <v>118</v>
      </c>
      <c r="C46" s="30" t="s">
        <v>124</v>
      </c>
      <c r="D46" s="91" t="s">
        <v>145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87">
        <v>2</v>
      </c>
      <c r="R46" s="88"/>
    </row>
    <row r="47" spans="1:23" s="4" customFormat="1" ht="35.25" customHeight="1">
      <c r="A47" s="30">
        <v>25</v>
      </c>
      <c r="B47" s="125"/>
      <c r="C47" s="30" t="s">
        <v>2</v>
      </c>
      <c r="D47" s="91" t="s">
        <v>145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7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56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43182</v>
      </c>
      <c r="H51" s="132" t="s">
        <v>65</v>
      </c>
      <c r="I51" s="134"/>
      <c r="J51" s="55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5" t="s">
        <v>63</v>
      </c>
      <c r="I52" s="56" t="s">
        <v>64</v>
      </c>
      <c r="J52" s="56"/>
      <c r="K52" s="132" t="s">
        <v>63</v>
      </c>
      <c r="L52" s="133"/>
      <c r="M52" s="134"/>
      <c r="N52" s="56" t="s">
        <v>64</v>
      </c>
      <c r="O52" s="62" t="s">
        <v>63</v>
      </c>
      <c r="P52" s="63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0.60757946210268954</v>
      </c>
      <c r="F53" s="35" t="s">
        <v>49</v>
      </c>
      <c r="G53" s="124">
        <v>6544</v>
      </c>
      <c r="H53" s="57">
        <v>0</v>
      </c>
      <c r="I53" s="58">
        <v>0</v>
      </c>
      <c r="J53" s="59"/>
      <c r="K53" s="121">
        <v>34</v>
      </c>
      <c r="L53" s="133"/>
      <c r="M53" s="134"/>
      <c r="N53" s="58">
        <v>2129</v>
      </c>
      <c r="O53" s="64">
        <f>H53+K53</f>
        <v>34</v>
      </c>
      <c r="P53" s="153">
        <f>SUM(O53:O54)</f>
        <v>66</v>
      </c>
      <c r="Q53" s="65">
        <f>I53+N53</f>
        <v>2129</v>
      </c>
      <c r="R53" s="153">
        <f>SUM(Q53:Q54)</f>
        <v>3976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7">
        <v>0</v>
      </c>
      <c r="I54" s="58">
        <v>0</v>
      </c>
      <c r="J54" s="59"/>
      <c r="K54" s="121">
        <v>32</v>
      </c>
      <c r="L54" s="122"/>
      <c r="M54" s="123"/>
      <c r="N54" s="58">
        <v>1847</v>
      </c>
      <c r="O54" s="64">
        <f t="shared" ref="O54:O64" si="0">H54+K54</f>
        <v>32</v>
      </c>
      <c r="P54" s="154"/>
      <c r="Q54" s="65">
        <f t="shared" ref="Q54:Q64" si="1">I54+N54</f>
        <v>1847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0.45835209365150831</v>
      </c>
      <c r="F55" s="74" t="s">
        <v>51</v>
      </c>
      <c r="G55" s="124">
        <v>2221</v>
      </c>
      <c r="H55" s="57">
        <v>2</v>
      </c>
      <c r="I55" s="58">
        <v>475</v>
      </c>
      <c r="J55" s="57"/>
      <c r="K55" s="121">
        <v>0</v>
      </c>
      <c r="L55" s="122"/>
      <c r="M55" s="123"/>
      <c r="N55" s="58">
        <v>25</v>
      </c>
      <c r="O55" s="64">
        <f t="shared" si="0"/>
        <v>2</v>
      </c>
      <c r="P55" s="153">
        <f t="shared" ref="P55" si="3">SUM(O55:O56)</f>
        <v>14</v>
      </c>
      <c r="Q55" s="65">
        <f t="shared" si="1"/>
        <v>500</v>
      </c>
      <c r="R55" s="153">
        <f>SUM(Q55:Q56)</f>
        <v>1018</v>
      </c>
    </row>
    <row r="56" spans="1:23" s="6" customFormat="1" ht="23.25" customHeight="1">
      <c r="A56" s="116"/>
      <c r="B56" s="117"/>
      <c r="C56" s="117"/>
      <c r="D56" s="118"/>
      <c r="E56" s="152"/>
      <c r="F56" s="74" t="s">
        <v>52</v>
      </c>
      <c r="G56" s="125"/>
      <c r="H56" s="57">
        <v>12</v>
      </c>
      <c r="I56" s="58">
        <v>507</v>
      </c>
      <c r="J56" s="57"/>
      <c r="K56" s="121">
        <v>0</v>
      </c>
      <c r="L56" s="122"/>
      <c r="M56" s="123"/>
      <c r="N56" s="58">
        <v>11</v>
      </c>
      <c r="O56" s="64">
        <f t="shared" si="0"/>
        <v>12</v>
      </c>
      <c r="P56" s="154"/>
      <c r="Q56" s="65">
        <f t="shared" si="1"/>
        <v>518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0.96208191736719728</v>
      </c>
      <c r="F57" s="74" t="s">
        <v>20</v>
      </c>
      <c r="G57" s="124">
        <v>5591</v>
      </c>
      <c r="H57" s="57">
        <v>0</v>
      </c>
      <c r="I57" s="58">
        <v>0</v>
      </c>
      <c r="J57" s="57"/>
      <c r="K57" s="121">
        <v>0</v>
      </c>
      <c r="L57" s="122"/>
      <c r="M57" s="123"/>
      <c r="N57" s="58">
        <v>2753</v>
      </c>
      <c r="O57" s="64">
        <f t="shared" si="0"/>
        <v>0</v>
      </c>
      <c r="P57" s="153">
        <f t="shared" ref="P57" si="4">SUM(O57:O58)</f>
        <v>0</v>
      </c>
      <c r="Q57" s="65">
        <f t="shared" si="1"/>
        <v>2753</v>
      </c>
      <c r="R57" s="153">
        <f t="shared" ref="R57" si="5">SUM(Q57:Q58)</f>
        <v>5379</v>
      </c>
    </row>
    <row r="58" spans="1:23" s="6" customFormat="1" ht="25.5" customHeight="1">
      <c r="A58" s="116"/>
      <c r="B58" s="117"/>
      <c r="C58" s="117"/>
      <c r="D58" s="118"/>
      <c r="E58" s="152"/>
      <c r="F58" s="74" t="s">
        <v>44</v>
      </c>
      <c r="G58" s="125"/>
      <c r="H58" s="57">
        <v>0</v>
      </c>
      <c r="I58" s="58">
        <v>5</v>
      </c>
      <c r="J58" s="57"/>
      <c r="K58" s="121">
        <v>0</v>
      </c>
      <c r="L58" s="122"/>
      <c r="M58" s="123"/>
      <c r="N58" s="58">
        <v>2621</v>
      </c>
      <c r="O58" s="64">
        <f t="shared" si="0"/>
        <v>0</v>
      </c>
      <c r="P58" s="154"/>
      <c r="Q58" s="65">
        <f t="shared" si="1"/>
        <v>2626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1.0450685826257349</v>
      </c>
      <c r="F59" s="35" t="s">
        <v>45</v>
      </c>
      <c r="G59" s="124">
        <v>1531</v>
      </c>
      <c r="H59" s="57">
        <v>0</v>
      </c>
      <c r="I59" s="58">
        <v>0</v>
      </c>
      <c r="J59" s="58"/>
      <c r="K59" s="121">
        <v>22</v>
      </c>
      <c r="L59" s="122"/>
      <c r="M59" s="123"/>
      <c r="N59" s="58">
        <v>768</v>
      </c>
      <c r="O59" s="64">
        <f t="shared" si="0"/>
        <v>22</v>
      </c>
      <c r="P59" s="153">
        <f>SUM(O59:O60)</f>
        <v>37</v>
      </c>
      <c r="Q59" s="65">
        <f t="shared" si="1"/>
        <v>768</v>
      </c>
      <c r="R59" s="153">
        <f t="shared" ref="R59" si="6">SUM(Q59:Q60)</f>
        <v>1600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7">
        <v>0</v>
      </c>
      <c r="I60" s="58">
        <v>0</v>
      </c>
      <c r="J60" s="58"/>
      <c r="K60" s="121">
        <v>15</v>
      </c>
      <c r="L60" s="122"/>
      <c r="M60" s="123"/>
      <c r="N60" s="58">
        <v>832</v>
      </c>
      <c r="O60" s="64">
        <f t="shared" si="0"/>
        <v>15</v>
      </c>
      <c r="P60" s="154"/>
      <c r="Q60" s="65">
        <f t="shared" si="1"/>
        <v>832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1.0304073436603558</v>
      </c>
      <c r="F61" s="23" t="s">
        <v>111</v>
      </c>
      <c r="G61" s="124">
        <v>3486</v>
      </c>
      <c r="H61" s="57">
        <v>0</v>
      </c>
      <c r="I61" s="60">
        <v>0</v>
      </c>
      <c r="J61" s="61"/>
      <c r="K61" s="121">
        <v>7</v>
      </c>
      <c r="L61" s="122"/>
      <c r="M61" s="123"/>
      <c r="N61" s="60">
        <v>1725</v>
      </c>
      <c r="O61" s="64">
        <f t="shared" si="0"/>
        <v>7</v>
      </c>
      <c r="P61" s="153">
        <f>SUM(O61:O62)</f>
        <v>26</v>
      </c>
      <c r="Q61" s="65">
        <f t="shared" si="1"/>
        <v>1725</v>
      </c>
      <c r="R61" s="153">
        <f t="shared" ref="R61" si="7">SUM(Q61:Q62)</f>
        <v>3592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7">
        <v>0</v>
      </c>
      <c r="I62" s="60">
        <v>0</v>
      </c>
      <c r="J62" s="61"/>
      <c r="K62" s="121">
        <v>19</v>
      </c>
      <c r="L62" s="122"/>
      <c r="M62" s="123"/>
      <c r="N62" s="60">
        <v>1867</v>
      </c>
      <c r="O62" s="64">
        <f t="shared" si="0"/>
        <v>19</v>
      </c>
      <c r="P62" s="154"/>
      <c r="Q62" s="65">
        <f t="shared" si="1"/>
        <v>1867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0.74826388888888884</v>
      </c>
      <c r="F63" s="23" t="s">
        <v>40</v>
      </c>
      <c r="G63" s="124">
        <v>2880</v>
      </c>
      <c r="H63" s="57">
        <v>0</v>
      </c>
      <c r="I63" s="60">
        <v>0</v>
      </c>
      <c r="J63" s="61"/>
      <c r="K63" s="121">
        <v>14</v>
      </c>
      <c r="L63" s="122"/>
      <c r="M63" s="123"/>
      <c r="N63" s="60">
        <v>1153</v>
      </c>
      <c r="O63" s="64">
        <f t="shared" si="0"/>
        <v>14</v>
      </c>
      <c r="P63" s="153">
        <f t="shared" ref="P63" si="8">SUM(O63:O64)</f>
        <v>24</v>
      </c>
      <c r="Q63" s="65">
        <f t="shared" si="1"/>
        <v>1153</v>
      </c>
      <c r="R63" s="153">
        <f t="shared" ref="R63" si="9">SUM(Q63:Q64)</f>
        <v>2155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7">
        <v>0</v>
      </c>
      <c r="I64" s="60">
        <v>0</v>
      </c>
      <c r="J64" s="61"/>
      <c r="K64" s="121">
        <v>10</v>
      </c>
      <c r="L64" s="122"/>
      <c r="M64" s="123"/>
      <c r="N64" s="60">
        <v>1002</v>
      </c>
      <c r="O64" s="64">
        <f t="shared" si="0"/>
        <v>10</v>
      </c>
      <c r="P64" s="154"/>
      <c r="Q64" s="65">
        <f t="shared" si="1"/>
        <v>1002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6">
        <f>R65/G65</f>
        <v>0.79629712847705925</v>
      </c>
      <c r="F65" s="24"/>
      <c r="G65" s="71">
        <f>G63+G61+G59+G57+G55+G53</f>
        <v>22253</v>
      </c>
      <c r="H65" s="32"/>
      <c r="I65" s="25"/>
      <c r="J65" s="37"/>
      <c r="K65" s="32">
        <v>0</v>
      </c>
      <c r="L65" s="32"/>
      <c r="M65" s="32"/>
      <c r="N65" s="163"/>
      <c r="O65" s="107"/>
      <c r="P65" s="107"/>
      <c r="Q65" s="108"/>
      <c r="R65" s="67">
        <f>SUM(R53:R64)</f>
        <v>17720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0.30054696119627222</v>
      </c>
      <c r="F66" s="35" t="s">
        <v>48</v>
      </c>
      <c r="G66" s="124">
        <v>170396</v>
      </c>
      <c r="H66" s="48">
        <v>234</v>
      </c>
      <c r="I66" s="22">
        <v>16195</v>
      </c>
      <c r="J66" s="32"/>
      <c r="K66" s="164">
        <v>126</v>
      </c>
      <c r="L66" s="165"/>
      <c r="M66" s="166"/>
      <c r="N66" s="22">
        <v>8563</v>
      </c>
      <c r="O66" s="69">
        <f>H66+K66</f>
        <v>360</v>
      </c>
      <c r="P66" s="155">
        <f>SUM(O66:O67)</f>
        <v>735</v>
      </c>
      <c r="Q66" s="70">
        <f>I66+N66</f>
        <v>24758</v>
      </c>
      <c r="R66" s="155">
        <f>SUM(Q66:Q67)</f>
        <v>51212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48">
        <v>244</v>
      </c>
      <c r="I67" s="22">
        <v>17230</v>
      </c>
      <c r="J67" s="32"/>
      <c r="K67" s="164">
        <v>131</v>
      </c>
      <c r="L67" s="165"/>
      <c r="M67" s="166"/>
      <c r="N67" s="22">
        <v>9224</v>
      </c>
      <c r="O67" s="69">
        <f>H67+K67</f>
        <v>375</v>
      </c>
      <c r="P67" s="156"/>
      <c r="Q67" s="70">
        <f>I67+N67</f>
        <v>26454</v>
      </c>
      <c r="R67" s="156"/>
    </row>
    <row r="68" spans="1:20" s="6" customFormat="1" ht="32.25" customHeight="1">
      <c r="A68" s="49"/>
      <c r="B68" s="86" t="s">
        <v>35</v>
      </c>
      <c r="C68" s="86"/>
      <c r="D68" s="86"/>
      <c r="E68" s="66">
        <f>R68/G68</f>
        <v>0.357811356404653</v>
      </c>
      <c r="F68" s="50"/>
      <c r="G68" s="68">
        <f>G66+G65</f>
        <v>192649</v>
      </c>
      <c r="H68" s="51"/>
      <c r="I68" s="51"/>
      <c r="J68" s="51"/>
      <c r="K68" s="51"/>
      <c r="L68" s="51"/>
      <c r="M68" s="51"/>
      <c r="N68" s="51" t="s">
        <v>129</v>
      </c>
      <c r="O68" s="52"/>
      <c r="P68" s="53"/>
      <c r="Q68" s="54"/>
      <c r="R68" s="68">
        <f>SUM(R65:R67)</f>
        <v>68932</v>
      </c>
    </row>
    <row r="69" spans="1:20" s="6" customFormat="1" ht="60" customHeight="1">
      <c r="A69" s="26"/>
      <c r="B69" s="84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5"/>
      <c r="C70" s="148" t="s">
        <v>141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6" customFormat="1" ht="40.5" customHeight="1">
      <c r="A71" s="81" t="s">
        <v>126</v>
      </c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3"/>
      <c r="S71" s="77"/>
    </row>
    <row r="72" spans="1:20" s="76" customFormat="1" ht="42.75" customHeight="1">
      <c r="A72" s="78"/>
      <c r="B72" s="80" t="s">
        <v>140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130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2019-03-23T01:02:06Z</cp:lastPrinted>
  <dcterms:created xsi:type="dcterms:W3CDTF">2007-08-14T04:27:29Z</dcterms:created>
  <dcterms:modified xsi:type="dcterms:W3CDTF">2019-03-23T01:42:24Z</dcterms:modified>
</cp:coreProperties>
</file>