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Q66" i="1" l="1"/>
  <c r="G65" i="1" l="1"/>
  <c r="G68" i="1" s="1"/>
  <c r="O67" i="1" l="1"/>
  <c r="O66" i="1"/>
  <c r="Q67" i="1" l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66" i="1" l="1"/>
  <c r="E66" i="1" s="1"/>
  <c r="R57" i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P57" i="1"/>
  <c r="R55" i="1"/>
  <c r="P55" i="1"/>
  <c r="P53" i="1"/>
  <c r="E55" i="1" l="1"/>
  <c r="R65" i="1"/>
  <c r="R68" i="1" s="1"/>
  <c r="N48" i="1"/>
  <c r="Q48" i="1"/>
  <c r="E65" i="1" l="1"/>
  <c r="E68" i="1"/>
  <c r="S48" i="1"/>
</calcChain>
</file>

<file path=xl/sharedStrings.xml><?xml version="1.0" encoding="utf-8"?>
<sst xmlns="http://schemas.openxmlformats.org/spreadsheetml/2006/main" count="179" uniqueCount="142">
  <si>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</si>
  <si>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</si>
  <si>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</si>
  <si>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</si>
  <si>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</si>
  <si>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</si>
  <si>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</si>
  <si>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</si>
  <si>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</si>
  <si>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</si>
  <si>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</si>
  <si>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</si>
  <si>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</si>
  <si>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</si>
  <si>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</si>
  <si>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</si>
  <si>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</si>
  <si>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</si>
  <si>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</si>
  <si>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</si>
  <si>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</si>
  <si>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</si>
  <si>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</si>
  <si>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</si>
  <si>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</si>
  <si>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</si>
  <si>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</si>
  <si>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</si>
  <si>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</si>
  <si>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</si>
  <si>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</si>
  <si>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</si>
  <si>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</si>
  <si>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</si>
  <si>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</si>
  <si>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</si>
  <si>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</si>
  <si>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</si>
  <si>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</si>
  <si>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</si>
  <si>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</si>
  <si>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</si>
  <si>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</si>
  <si>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</si>
  <si>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</si>
  <si>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</si>
  <si>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</si>
  <si>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</si>
  <si>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</si>
  <si>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</si>
  <si>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</si>
  <si>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</si>
  <si>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</si>
  <si>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</si>
  <si>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</si>
  <si>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</si>
  <si>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</si>
  <si>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</si>
  <si>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</si>
  <si>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</si>
  <si>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</si>
  <si>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</si>
  <si>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</si>
  <si>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</si>
  <si>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</si>
  <si>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</si>
  <si>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</si>
  <si>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</si>
  <si>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</si>
  <si>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</si>
  <si>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</si>
  <si>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</si>
  <si>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</si>
  <si>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</si>
  <si>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</si>
  <si>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</si>
  <si>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</si>
  <si>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</si>
  <si>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</si>
  <si>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</si>
  <si>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</si>
  <si>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</si>
  <si>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</si>
  <si>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</si>
  <si>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</si>
  <si>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</si>
  <si>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</si>
  <si>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</si>
  <si>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</si>
  <si>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</si>
  <si>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</si>
  <si>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</si>
  <si>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</si>
  <si>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</si>
  <si>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</si>
  <si>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</si>
  <si>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</si>
  <si>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</si>
  <si>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</si>
  <si>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</si>
  <si>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</si>
  <si>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</si>
  <si>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</si>
  <si>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</si>
  <si>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</si>
  <si>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</si>
  <si>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</si>
  <si>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</si>
  <si>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</si>
  <si>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</si>
  <si>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</si>
  <si>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</si>
  <si>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</si>
  <si>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</si>
  <si>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</si>
  <si>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</si>
  <si>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</si>
  <si>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</si>
  <si>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</si>
  <si>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</si>
  <si>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</si>
  <si>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</si>
  <si>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</si>
  <si>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</si>
  <si>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</si>
  <si>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</si>
  <si>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</si>
  <si>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</si>
  <si>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</si>
  <si>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</si>
  <si>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</si>
  <si>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</si>
  <si>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</si>
  <si>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</si>
  <si>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 xml:space="preserve">Кушода, абрнок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</si>
  <si>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  </t>
  </si>
  <si>
    <t>Оиди ҳолати роҳҳои автомобилгард ва ағбаҳо ба ҳолати  24.05.2019с</t>
  </si>
  <si>
    <t>Иҷрокунанда: Шарипов Б.</t>
  </si>
  <si>
    <t xml:space="preserve">Кушода, борон                                                                                                                        </t>
  </si>
  <si>
    <t xml:space="preserve">Кушода, борон                                                                                                                           </t>
  </si>
  <si>
    <t xml:space="preserve"> Ҳамагӣ дар Ҷумҳурии Ӯзбекистон 218 вагон дар харакат аз он ҷумла : 11 в - сӯзишвории дизели, 5 в - бензин,  6 в - битум, 15 в - гандум, 181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</si>
  <si>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Кушода, борон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</si>
</sst>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  <font>
      <sz val="1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9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0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26" fillId="0" borderId="2" xfId="0" applyFont="1" applyBorder="1" applyAlignment="1">
      <alignment horizontal="center" wrapText="1"/>
    </xf>
    <xf numFmtId="0" fontId="26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1" fillId="0" borderId="4" xfId="0" applyFont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1" fillId="0" borderId="1" xfId="1" applyFo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0.72043966701689166</c:v>
                </c:pt>
                <c:pt idx="4" formatCode="0%">
                  <c:v>0.593993993993994</c:v>
                </c:pt>
                <c:pt idx="6" formatCode="0%">
                  <c:v>0.98525431637890803</c:v>
                </c:pt>
                <c:pt idx="8" formatCode="0%">
                  <c:v>0.98405668733392382</c:v>
                </c:pt>
                <c:pt idx="10" formatCode="0%">
                  <c:v>1.127986906710311</c:v>
                </c:pt>
                <c:pt idx="12" formatCode="0%">
                  <c:v>0.92302930251754023</c:v>
                </c:pt>
                <c:pt idx="14" formatCode="0%">
                  <c:v>0.88680356222860091</c:v>
                </c:pt>
                <c:pt idx="15" formatCode="0%">
                  <c:v>0.35878929788919112</c:v>
                </c:pt>
                <c:pt idx="17" formatCode="0%">
                  <c:v>0.42377804819866471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43244</c:v>
                </c:pt>
                <c:pt idx="1">
                  <c:v>0</c:v>
                </c:pt>
                <c:pt idx="2">
                  <c:v>12373</c:v>
                </c:pt>
                <c:pt idx="4">
                  <c:v>3330</c:v>
                </c:pt>
                <c:pt idx="6">
                  <c:v>10715</c:v>
                </c:pt>
                <c:pt idx="8">
                  <c:v>3387</c:v>
                </c:pt>
                <c:pt idx="10">
                  <c:v>6110</c:v>
                </c:pt>
                <c:pt idx="12">
                  <c:v>4846</c:v>
                </c:pt>
                <c:pt idx="14">
                  <c:v>40761</c:v>
                </c:pt>
                <c:pt idx="15">
                  <c:v>290410</c:v>
                </c:pt>
                <c:pt idx="17">
                  <c:v>331171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</c:v>
                </c:pt>
                <c:pt idx="5">
                  <c:v>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319</c:v>
                </c:pt>
                <c:pt idx="16">
                  <c:v>293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940</c:v>
                </c:pt>
                <c:pt idx="5">
                  <c:v>983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33009</c:v>
                </c:pt>
                <c:pt idx="16">
                  <c:v>34888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4512</c:v>
                </c:pt>
                <c:pt idx="3">
                  <c:v>4402</c:v>
                </c:pt>
                <c:pt idx="4">
                  <c:v>32</c:v>
                </c:pt>
                <c:pt idx="5">
                  <c:v>23</c:v>
                </c:pt>
                <c:pt idx="6">
                  <c:v>5371</c:v>
                </c:pt>
                <c:pt idx="7">
                  <c:v>5181</c:v>
                </c:pt>
                <c:pt idx="8">
                  <c:v>1565</c:v>
                </c:pt>
                <c:pt idx="9">
                  <c:v>1768</c:v>
                </c:pt>
                <c:pt idx="10">
                  <c:v>3254</c:v>
                </c:pt>
                <c:pt idx="11">
                  <c:v>3638</c:v>
                </c:pt>
                <c:pt idx="12">
                  <c:v>2318</c:v>
                </c:pt>
                <c:pt idx="13">
                  <c:v>2155</c:v>
                </c:pt>
                <c:pt idx="15">
                  <c:v>17609</c:v>
                </c:pt>
                <c:pt idx="16">
                  <c:v>18690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60</c:v>
                </c:pt>
                <c:pt idx="3">
                  <c:v>51</c:v>
                </c:pt>
                <c:pt idx="4">
                  <c:v>4</c:v>
                </c:pt>
                <c:pt idx="5">
                  <c:v>6</c:v>
                </c:pt>
                <c:pt idx="6">
                  <c:v>37</c:v>
                </c:pt>
                <c:pt idx="7">
                  <c:v>26</c:v>
                </c:pt>
                <c:pt idx="8">
                  <c:v>10</c:v>
                </c:pt>
                <c:pt idx="9">
                  <c:v>13</c:v>
                </c:pt>
                <c:pt idx="10">
                  <c:v>14</c:v>
                </c:pt>
                <c:pt idx="11">
                  <c:v>34</c:v>
                </c:pt>
                <c:pt idx="12">
                  <c:v>8</c:v>
                </c:pt>
                <c:pt idx="13">
                  <c:v>42</c:v>
                </c:pt>
                <c:pt idx="15">
                  <c:v>490</c:v>
                </c:pt>
                <c:pt idx="16">
                  <c:v>450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111</c:v>
                </c:pt>
                <c:pt idx="4">
                  <c:v>10</c:v>
                </c:pt>
                <c:pt idx="6">
                  <c:v>63</c:v>
                </c:pt>
                <c:pt idx="8">
                  <c:v>23</c:v>
                </c:pt>
                <c:pt idx="10">
                  <c:v>48</c:v>
                </c:pt>
                <c:pt idx="12">
                  <c:v>50</c:v>
                </c:pt>
                <c:pt idx="15">
                  <c:v>940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4512</c:v>
                </c:pt>
                <c:pt idx="3">
                  <c:v>4402</c:v>
                </c:pt>
                <c:pt idx="4">
                  <c:v>972</c:v>
                </c:pt>
                <c:pt idx="5">
                  <c:v>1006</c:v>
                </c:pt>
                <c:pt idx="6">
                  <c:v>5371</c:v>
                </c:pt>
                <c:pt idx="7">
                  <c:v>5186</c:v>
                </c:pt>
                <c:pt idx="8">
                  <c:v>1565</c:v>
                </c:pt>
                <c:pt idx="9">
                  <c:v>1768</c:v>
                </c:pt>
                <c:pt idx="10">
                  <c:v>3254</c:v>
                </c:pt>
                <c:pt idx="11">
                  <c:v>3638</c:v>
                </c:pt>
                <c:pt idx="12">
                  <c:v>2318</c:v>
                </c:pt>
                <c:pt idx="13">
                  <c:v>2155</c:v>
                </c:pt>
                <c:pt idx="15">
                  <c:v>50618</c:v>
                </c:pt>
                <c:pt idx="16">
                  <c:v>53578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8914</c:v>
                </c:pt>
                <c:pt idx="4">
                  <c:v>1978</c:v>
                </c:pt>
                <c:pt idx="6">
                  <c:v>10557</c:v>
                </c:pt>
                <c:pt idx="8">
                  <c:v>3333</c:v>
                </c:pt>
                <c:pt idx="10">
                  <c:v>6892</c:v>
                </c:pt>
                <c:pt idx="12">
                  <c:v>4473</c:v>
                </c:pt>
                <c:pt idx="14">
                  <c:v>36147</c:v>
                </c:pt>
                <c:pt idx="15">
                  <c:v>104196</c:v>
                </c:pt>
                <c:pt idx="17">
                  <c:v>140343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8799448"/>
        <c:axId val="158801440"/>
      </c:barChart>
      <c:catAx>
        <c:axId val="158799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8801440"/>
        <c:crosses val="autoZero"/>
        <c:auto val="1"/>
        <c:lblAlgn val="ctr"/>
        <c:lblOffset val="100"/>
        <c:noMultiLvlLbl val="0"/>
      </c:catAx>
      <c:valAx>
        <c:axId val="158801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8799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0.72043966701689166</c:v>
                </c:pt>
                <c:pt idx="4" formatCode="0%">
                  <c:v>0.593993993993994</c:v>
                </c:pt>
                <c:pt idx="6" formatCode="0%">
                  <c:v>0.98525431637890803</c:v>
                </c:pt>
                <c:pt idx="8" formatCode="0%">
                  <c:v>0.98405668733392382</c:v>
                </c:pt>
                <c:pt idx="10" formatCode="0%">
                  <c:v>1.127986906710311</c:v>
                </c:pt>
                <c:pt idx="12" formatCode="0%">
                  <c:v>0.92302930251754023</c:v>
                </c:pt>
                <c:pt idx="14" formatCode="0%">
                  <c:v>0.88680356222860091</c:v>
                </c:pt>
                <c:pt idx="15" formatCode="0%">
                  <c:v>0.35878929788919112</c:v>
                </c:pt>
                <c:pt idx="17" formatCode="0%">
                  <c:v>0.42377804819866471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43244</c:v>
                </c:pt>
                <c:pt idx="1">
                  <c:v>0</c:v>
                </c:pt>
                <c:pt idx="2">
                  <c:v>12373</c:v>
                </c:pt>
                <c:pt idx="4">
                  <c:v>3330</c:v>
                </c:pt>
                <c:pt idx="6">
                  <c:v>10715</c:v>
                </c:pt>
                <c:pt idx="8">
                  <c:v>3387</c:v>
                </c:pt>
                <c:pt idx="10">
                  <c:v>6110</c:v>
                </c:pt>
                <c:pt idx="12">
                  <c:v>4846</c:v>
                </c:pt>
                <c:pt idx="14">
                  <c:v>40761</c:v>
                </c:pt>
                <c:pt idx="15">
                  <c:v>290410</c:v>
                </c:pt>
                <c:pt idx="17">
                  <c:v>331171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</c:v>
                </c:pt>
                <c:pt idx="5">
                  <c:v>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319</c:v>
                </c:pt>
                <c:pt idx="16">
                  <c:v>293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940</c:v>
                </c:pt>
                <c:pt idx="5">
                  <c:v>983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33009</c:v>
                </c:pt>
                <c:pt idx="16">
                  <c:v>34888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4512</c:v>
                </c:pt>
                <c:pt idx="3">
                  <c:v>4402</c:v>
                </c:pt>
                <c:pt idx="4">
                  <c:v>32</c:v>
                </c:pt>
                <c:pt idx="5">
                  <c:v>23</c:v>
                </c:pt>
                <c:pt idx="6">
                  <c:v>5371</c:v>
                </c:pt>
                <c:pt idx="7">
                  <c:v>5181</c:v>
                </c:pt>
                <c:pt idx="8">
                  <c:v>1565</c:v>
                </c:pt>
                <c:pt idx="9">
                  <c:v>1768</c:v>
                </c:pt>
                <c:pt idx="10">
                  <c:v>3254</c:v>
                </c:pt>
                <c:pt idx="11">
                  <c:v>3638</c:v>
                </c:pt>
                <c:pt idx="12">
                  <c:v>2318</c:v>
                </c:pt>
                <c:pt idx="13">
                  <c:v>2155</c:v>
                </c:pt>
                <c:pt idx="15">
                  <c:v>17609</c:v>
                </c:pt>
                <c:pt idx="16">
                  <c:v>18690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60</c:v>
                </c:pt>
                <c:pt idx="3">
                  <c:v>51</c:v>
                </c:pt>
                <c:pt idx="4">
                  <c:v>4</c:v>
                </c:pt>
                <c:pt idx="5">
                  <c:v>6</c:v>
                </c:pt>
                <c:pt idx="6">
                  <c:v>37</c:v>
                </c:pt>
                <c:pt idx="7">
                  <c:v>26</c:v>
                </c:pt>
                <c:pt idx="8">
                  <c:v>10</c:v>
                </c:pt>
                <c:pt idx="9">
                  <c:v>13</c:v>
                </c:pt>
                <c:pt idx="10">
                  <c:v>14</c:v>
                </c:pt>
                <c:pt idx="11">
                  <c:v>34</c:v>
                </c:pt>
                <c:pt idx="12">
                  <c:v>8</c:v>
                </c:pt>
                <c:pt idx="13">
                  <c:v>42</c:v>
                </c:pt>
                <c:pt idx="15">
                  <c:v>490</c:v>
                </c:pt>
                <c:pt idx="16">
                  <c:v>450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111</c:v>
                </c:pt>
                <c:pt idx="4">
                  <c:v>10</c:v>
                </c:pt>
                <c:pt idx="6">
                  <c:v>63</c:v>
                </c:pt>
                <c:pt idx="8">
                  <c:v>23</c:v>
                </c:pt>
                <c:pt idx="10">
                  <c:v>48</c:v>
                </c:pt>
                <c:pt idx="12">
                  <c:v>50</c:v>
                </c:pt>
                <c:pt idx="15">
                  <c:v>940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4512</c:v>
                </c:pt>
                <c:pt idx="3">
                  <c:v>4402</c:v>
                </c:pt>
                <c:pt idx="4">
                  <c:v>972</c:v>
                </c:pt>
                <c:pt idx="5">
                  <c:v>1006</c:v>
                </c:pt>
                <c:pt idx="6">
                  <c:v>5371</c:v>
                </c:pt>
                <c:pt idx="7">
                  <c:v>5186</c:v>
                </c:pt>
                <c:pt idx="8">
                  <c:v>1565</c:v>
                </c:pt>
                <c:pt idx="9">
                  <c:v>1768</c:v>
                </c:pt>
                <c:pt idx="10">
                  <c:v>3254</c:v>
                </c:pt>
                <c:pt idx="11">
                  <c:v>3638</c:v>
                </c:pt>
                <c:pt idx="12">
                  <c:v>2318</c:v>
                </c:pt>
                <c:pt idx="13">
                  <c:v>2155</c:v>
                </c:pt>
                <c:pt idx="15">
                  <c:v>50618</c:v>
                </c:pt>
                <c:pt idx="16">
                  <c:v>53578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8914</c:v>
                </c:pt>
                <c:pt idx="4">
                  <c:v>1978</c:v>
                </c:pt>
                <c:pt idx="6">
                  <c:v>10557</c:v>
                </c:pt>
                <c:pt idx="8">
                  <c:v>3333</c:v>
                </c:pt>
                <c:pt idx="10">
                  <c:v>6892</c:v>
                </c:pt>
                <c:pt idx="12">
                  <c:v>4473</c:v>
                </c:pt>
                <c:pt idx="14">
                  <c:v>36147</c:v>
                </c:pt>
                <c:pt idx="15">
                  <c:v>104196</c:v>
                </c:pt>
                <c:pt idx="17">
                  <c:v>140343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8801832"/>
        <c:axId val="158802224"/>
      </c:barChart>
      <c:catAx>
        <c:axId val="158801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8802224"/>
        <c:crosses val="autoZero"/>
        <c:auto val="1"/>
        <c:lblAlgn val="ctr"/>
        <c:lblOffset val="100"/>
        <c:noMultiLvlLbl val="0"/>
      </c:catAx>
      <c:valAx>
        <c:axId val="158802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8801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427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427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zoomScale="70" zoomScaleSheetLayoutView="70" workbookViewId="0">
      <selection activeCell="D15" sqref="D15:E15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7" t="s">
        <v>5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</row>
    <row r="2" spans="1:21" ht="27" customHeight="1">
      <c r="A2" s="145" t="s">
        <v>136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51" t="s">
        <v>32</v>
      </c>
      <c r="B4" s="151" t="s">
        <v>57</v>
      </c>
      <c r="C4" s="151" t="s">
        <v>56</v>
      </c>
      <c r="D4" s="110" t="s">
        <v>55</v>
      </c>
      <c r="E4" s="127"/>
      <c r="F4" s="110" t="s">
        <v>37</v>
      </c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2"/>
    </row>
    <row r="5" spans="1:21" ht="15.75" customHeight="1">
      <c r="A5" s="152"/>
      <c r="B5" s="152"/>
      <c r="C5" s="152"/>
      <c r="D5" s="158"/>
      <c r="E5" s="159"/>
      <c r="F5" s="113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5"/>
    </row>
    <row r="6" spans="1:21" ht="10.5" customHeight="1">
      <c r="A6" s="152"/>
      <c r="B6" s="152"/>
      <c r="C6" s="152"/>
      <c r="D6" s="158"/>
      <c r="E6" s="159"/>
      <c r="F6" s="116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8"/>
    </row>
    <row r="7" spans="1:21" ht="33.75" customHeight="1">
      <c r="A7" s="152"/>
      <c r="B7" s="152"/>
      <c r="C7" s="152"/>
      <c r="D7" s="158"/>
      <c r="E7" s="159"/>
      <c r="F7" s="110" t="s">
        <v>54</v>
      </c>
      <c r="G7" s="126"/>
      <c r="H7" s="126"/>
      <c r="I7" s="126"/>
      <c r="J7" s="126"/>
      <c r="K7" s="126"/>
      <c r="L7" s="126"/>
      <c r="M7" s="127"/>
      <c r="N7" s="120" t="s">
        <v>72</v>
      </c>
      <c r="O7" s="90"/>
      <c r="P7" s="90"/>
      <c r="Q7" s="90"/>
      <c r="R7" s="91"/>
      <c r="S7" s="1"/>
      <c r="T7" s="1"/>
      <c r="U7" s="1"/>
    </row>
    <row r="8" spans="1:21" ht="54" customHeight="1">
      <c r="A8" s="153"/>
      <c r="B8" s="153"/>
      <c r="C8" s="153"/>
      <c r="D8" s="128"/>
      <c r="E8" s="130"/>
      <c r="F8" s="128"/>
      <c r="G8" s="129"/>
      <c r="H8" s="129"/>
      <c r="I8" s="129"/>
      <c r="J8" s="129"/>
      <c r="K8" s="129"/>
      <c r="L8" s="129"/>
      <c r="M8" s="130"/>
      <c r="N8" s="120" t="s">
        <v>73</v>
      </c>
      <c r="O8" s="121"/>
      <c r="P8" s="122"/>
      <c r="Q8" s="154" t="s">
        <v>58</v>
      </c>
      <c r="R8" s="155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25">
        <v>4</v>
      </c>
      <c r="E9" s="91"/>
      <c r="F9" s="125">
        <v>5</v>
      </c>
      <c r="G9" s="90"/>
      <c r="H9" s="90"/>
      <c r="I9" s="90"/>
      <c r="J9" s="90"/>
      <c r="K9" s="90"/>
      <c r="L9" s="90"/>
      <c r="M9" s="91"/>
      <c r="N9" s="125">
        <v>6</v>
      </c>
      <c r="O9" s="121"/>
      <c r="P9" s="122"/>
      <c r="Q9" s="156">
        <v>7</v>
      </c>
      <c r="R9" s="157"/>
    </row>
    <row r="10" spans="1:21" s="2" customFormat="1" ht="28.5" customHeight="1">
      <c r="A10" s="119" t="s">
        <v>29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1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87" t="s">
        <v>134</v>
      </c>
      <c r="E11" s="88"/>
      <c r="F11" s="87" t="s">
        <v>98</v>
      </c>
      <c r="G11" s="90"/>
      <c r="H11" s="90"/>
      <c r="I11" s="90"/>
      <c r="J11" s="90"/>
      <c r="K11" s="90"/>
      <c r="L11" s="90"/>
      <c r="M11" s="91"/>
      <c r="N11" s="87">
        <v>4</v>
      </c>
      <c r="O11" s="121"/>
      <c r="P11" s="122"/>
      <c r="Q11" s="42">
        <v>2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87" t="s">
        <v>134</v>
      </c>
      <c r="E12" s="88"/>
      <c r="F12" s="87" t="s">
        <v>99</v>
      </c>
      <c r="G12" s="90"/>
      <c r="H12" s="90"/>
      <c r="I12" s="90"/>
      <c r="J12" s="90"/>
      <c r="K12" s="90"/>
      <c r="L12" s="90"/>
      <c r="M12" s="91"/>
      <c r="N12" s="87">
        <v>3</v>
      </c>
      <c r="O12" s="121"/>
      <c r="P12" s="122"/>
      <c r="Q12" s="42">
        <v>2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87" t="s">
        <v>134</v>
      </c>
      <c r="E13" s="88"/>
      <c r="F13" s="87" t="s">
        <v>100</v>
      </c>
      <c r="G13" s="90"/>
      <c r="H13" s="90"/>
      <c r="I13" s="90"/>
      <c r="J13" s="90"/>
      <c r="K13" s="90"/>
      <c r="L13" s="90"/>
      <c r="M13" s="91"/>
      <c r="N13" s="87">
        <v>4</v>
      </c>
      <c r="O13" s="121"/>
      <c r="P13" s="122"/>
      <c r="Q13" s="42">
        <v>2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87" t="s">
        <v>141</v>
      </c>
      <c r="E14" s="88"/>
      <c r="F14" s="87" t="s">
        <v>101</v>
      </c>
      <c r="G14" s="90"/>
      <c r="H14" s="90"/>
      <c r="I14" s="90"/>
      <c r="J14" s="90"/>
      <c r="K14" s="90"/>
      <c r="L14" s="90"/>
      <c r="M14" s="91"/>
      <c r="N14" s="87">
        <v>5</v>
      </c>
      <c r="O14" s="121"/>
      <c r="P14" s="122"/>
      <c r="Q14" s="42">
        <v>2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87" t="s">
        <v>138</v>
      </c>
      <c r="E15" s="88"/>
      <c r="F15" s="87" t="s">
        <v>102</v>
      </c>
      <c r="G15" s="90"/>
      <c r="H15" s="90"/>
      <c r="I15" s="90"/>
      <c r="J15" s="90"/>
      <c r="K15" s="90"/>
      <c r="L15" s="90"/>
      <c r="M15" s="91"/>
      <c r="N15" s="87">
        <v>3</v>
      </c>
      <c r="O15" s="121"/>
      <c r="P15" s="122"/>
      <c r="Q15" s="42">
        <v>1</v>
      </c>
      <c r="R15" s="43"/>
    </row>
    <row r="16" spans="1:21" s="4" customFormat="1" ht="48" customHeight="1">
      <c r="A16" s="30">
        <v>6</v>
      </c>
      <c r="B16" s="143" t="s">
        <v>42</v>
      </c>
      <c r="C16" s="30" t="s">
        <v>18</v>
      </c>
      <c r="D16" s="87" t="s">
        <v>134</v>
      </c>
      <c r="E16" s="88"/>
      <c r="F16" s="87" t="s">
        <v>79</v>
      </c>
      <c r="G16" s="90"/>
      <c r="H16" s="90"/>
      <c r="I16" s="90"/>
      <c r="J16" s="90"/>
      <c r="K16" s="90"/>
      <c r="L16" s="90"/>
      <c r="M16" s="91"/>
      <c r="N16" s="87">
        <v>4</v>
      </c>
      <c r="O16" s="121"/>
      <c r="P16" s="122"/>
      <c r="Q16" s="42">
        <v>2</v>
      </c>
      <c r="R16" s="43"/>
    </row>
    <row r="17" spans="1:28" s="4" customFormat="1" ht="48.75" customHeight="1">
      <c r="A17" s="29">
        <v>7</v>
      </c>
      <c r="B17" s="93"/>
      <c r="C17" s="30" t="s">
        <v>17</v>
      </c>
      <c r="D17" s="87" t="s">
        <v>134</v>
      </c>
      <c r="E17" s="88"/>
      <c r="F17" s="87" t="s">
        <v>80</v>
      </c>
      <c r="G17" s="90"/>
      <c r="H17" s="90"/>
      <c r="I17" s="90"/>
      <c r="J17" s="90"/>
      <c r="K17" s="90"/>
      <c r="L17" s="90"/>
      <c r="M17" s="91"/>
      <c r="N17" s="87">
        <v>3</v>
      </c>
      <c r="O17" s="121"/>
      <c r="P17" s="122"/>
      <c r="Q17" s="42">
        <v>2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87" t="s">
        <v>134</v>
      </c>
      <c r="E18" s="88"/>
      <c r="F18" s="87" t="s">
        <v>81</v>
      </c>
      <c r="G18" s="90"/>
      <c r="H18" s="90"/>
      <c r="I18" s="90"/>
      <c r="J18" s="90"/>
      <c r="K18" s="90"/>
      <c r="L18" s="90"/>
      <c r="M18" s="91"/>
      <c r="N18" s="87">
        <v>4</v>
      </c>
      <c r="O18" s="121"/>
      <c r="P18" s="122"/>
      <c r="Q18" s="42">
        <v>1</v>
      </c>
      <c r="R18" s="43"/>
    </row>
    <row r="19" spans="1:28" s="4" customFormat="1" ht="59.25" customHeight="1">
      <c r="A19" s="30">
        <v>9</v>
      </c>
      <c r="B19" s="30" t="s">
        <v>38</v>
      </c>
      <c r="C19" s="30" t="s">
        <v>0</v>
      </c>
      <c r="D19" s="87" t="s">
        <v>138</v>
      </c>
      <c r="E19" s="88"/>
      <c r="F19" s="87" t="s">
        <v>82</v>
      </c>
      <c r="G19" s="90"/>
      <c r="H19" s="90"/>
      <c r="I19" s="90"/>
      <c r="J19" s="90"/>
      <c r="K19" s="90"/>
      <c r="L19" s="90"/>
      <c r="M19" s="91"/>
      <c r="N19" s="87">
        <v>14</v>
      </c>
      <c r="O19" s="121"/>
      <c r="P19" s="122"/>
      <c r="Q19" s="72">
        <v>12</v>
      </c>
      <c r="R19" s="43"/>
    </row>
    <row r="20" spans="1:28" s="2" customFormat="1" ht="28.5" customHeight="1">
      <c r="A20" s="119" t="s">
        <v>26</v>
      </c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1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87" t="s">
        <v>134</v>
      </c>
      <c r="E21" s="88"/>
      <c r="F21" s="87" t="s">
        <v>83</v>
      </c>
      <c r="G21" s="90"/>
      <c r="H21" s="90"/>
      <c r="I21" s="90"/>
      <c r="J21" s="90"/>
      <c r="K21" s="90"/>
      <c r="L21" s="90"/>
      <c r="M21" s="91"/>
      <c r="N21" s="87">
        <v>6</v>
      </c>
      <c r="O21" s="121"/>
      <c r="P21" s="122"/>
      <c r="Q21" s="42">
        <v>2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87" t="s">
        <v>138</v>
      </c>
      <c r="E22" s="88"/>
      <c r="F22" s="87" t="s">
        <v>103</v>
      </c>
      <c r="G22" s="90"/>
      <c r="H22" s="90"/>
      <c r="I22" s="90"/>
      <c r="J22" s="90"/>
      <c r="K22" s="90"/>
      <c r="L22" s="90"/>
      <c r="M22" s="91"/>
      <c r="N22" s="87">
        <v>8</v>
      </c>
      <c r="O22" s="121"/>
      <c r="P22" s="122"/>
      <c r="Q22" s="42">
        <v>2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87" t="s">
        <v>134</v>
      </c>
      <c r="E23" s="88"/>
      <c r="F23" s="87" t="s">
        <v>104</v>
      </c>
      <c r="G23" s="90"/>
      <c r="H23" s="90"/>
      <c r="I23" s="90"/>
      <c r="J23" s="90"/>
      <c r="K23" s="90"/>
      <c r="L23" s="90"/>
      <c r="M23" s="91"/>
      <c r="N23" s="87">
        <v>4</v>
      </c>
      <c r="O23" s="121"/>
      <c r="P23" s="122"/>
      <c r="Q23" s="42">
        <v>1</v>
      </c>
      <c r="R23" s="44"/>
    </row>
    <row r="24" spans="1:28" s="2" customFormat="1" ht="28.5" customHeight="1">
      <c r="A24" s="119" t="s">
        <v>30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1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87" t="s">
        <v>138</v>
      </c>
      <c r="E25" s="88"/>
      <c r="F25" s="87" t="s">
        <v>87</v>
      </c>
      <c r="G25" s="90"/>
      <c r="H25" s="90"/>
      <c r="I25" s="90"/>
      <c r="J25" s="90"/>
      <c r="K25" s="90"/>
      <c r="L25" s="90"/>
      <c r="M25" s="91"/>
      <c r="N25" s="87">
        <v>5</v>
      </c>
      <c r="O25" s="121"/>
      <c r="P25" s="122"/>
      <c r="Q25" s="42">
        <v>1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87" t="s">
        <v>138</v>
      </c>
      <c r="E26" s="88"/>
      <c r="F26" s="87" t="s">
        <v>88</v>
      </c>
      <c r="G26" s="90"/>
      <c r="H26" s="90"/>
      <c r="I26" s="90"/>
      <c r="J26" s="90"/>
      <c r="K26" s="90"/>
      <c r="L26" s="90"/>
      <c r="M26" s="91"/>
      <c r="N26" s="87">
        <v>5</v>
      </c>
      <c r="O26" s="121"/>
      <c r="P26" s="122"/>
      <c r="Q26" s="42">
        <v>1</v>
      </c>
      <c r="R26" s="44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87" t="s">
        <v>138</v>
      </c>
      <c r="E27" s="88"/>
      <c r="F27" s="87" t="s">
        <v>133</v>
      </c>
      <c r="G27" s="90"/>
      <c r="H27" s="90"/>
      <c r="I27" s="90"/>
      <c r="J27" s="90"/>
      <c r="K27" s="90"/>
      <c r="L27" s="90"/>
      <c r="M27" s="91"/>
      <c r="N27" s="87">
        <v>6</v>
      </c>
      <c r="O27" s="121"/>
      <c r="P27" s="122"/>
      <c r="Q27" s="42">
        <v>1</v>
      </c>
      <c r="R27" s="44"/>
    </row>
    <row r="28" spans="1:28" s="2" customFormat="1" ht="28.5" customHeight="1">
      <c r="A28" s="119" t="s">
        <v>120</v>
      </c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1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87" t="s">
        <v>134</v>
      </c>
      <c r="E29" s="88"/>
      <c r="F29" s="87" t="s">
        <v>89</v>
      </c>
      <c r="G29" s="90"/>
      <c r="H29" s="90"/>
      <c r="I29" s="90"/>
      <c r="J29" s="90"/>
      <c r="K29" s="90"/>
      <c r="L29" s="90"/>
      <c r="M29" s="91"/>
      <c r="N29" s="87">
        <v>5</v>
      </c>
      <c r="O29" s="121"/>
      <c r="P29" s="122"/>
      <c r="Q29" s="42">
        <v>3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87" t="s">
        <v>134</v>
      </c>
      <c r="E30" s="88"/>
      <c r="F30" s="87" t="s">
        <v>90</v>
      </c>
      <c r="G30" s="90"/>
      <c r="H30" s="90"/>
      <c r="I30" s="90"/>
      <c r="J30" s="90"/>
      <c r="K30" s="90"/>
      <c r="L30" s="90"/>
      <c r="M30" s="91"/>
      <c r="N30" s="87">
        <v>6</v>
      </c>
      <c r="O30" s="121"/>
      <c r="P30" s="122"/>
      <c r="Q30" s="42">
        <v>2</v>
      </c>
      <c r="R30" s="44"/>
      <c r="T30" s="2"/>
      <c r="Z30" s="134"/>
      <c r="AA30" s="135"/>
      <c r="AB30" s="136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87" t="s">
        <v>134</v>
      </c>
      <c r="E31" s="88"/>
      <c r="F31" s="87" t="s">
        <v>91</v>
      </c>
      <c r="G31" s="90"/>
      <c r="H31" s="90"/>
      <c r="I31" s="90"/>
      <c r="J31" s="90"/>
      <c r="K31" s="90"/>
      <c r="L31" s="90"/>
      <c r="M31" s="91"/>
      <c r="N31" s="87">
        <v>8</v>
      </c>
      <c r="O31" s="121"/>
      <c r="P31" s="122"/>
      <c r="Q31" s="42">
        <v>4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160">
        <v>4</v>
      </c>
      <c r="E32" s="91"/>
      <c r="F32" s="160">
        <v>5</v>
      </c>
      <c r="G32" s="90"/>
      <c r="H32" s="90"/>
      <c r="I32" s="90"/>
      <c r="J32" s="90"/>
      <c r="K32" s="90"/>
      <c r="L32" s="90"/>
      <c r="M32" s="91"/>
      <c r="N32" s="160">
        <v>6</v>
      </c>
      <c r="O32" s="121"/>
      <c r="P32" s="122"/>
      <c r="Q32" s="45">
        <v>7</v>
      </c>
      <c r="R32" s="46"/>
      <c r="S32" s="3"/>
    </row>
    <row r="33" spans="1:23" s="2" customFormat="1" ht="28.5" customHeight="1">
      <c r="A33" s="119" t="s">
        <v>27</v>
      </c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1"/>
      <c r="S33" s="3"/>
    </row>
    <row r="34" spans="1:23" s="4" customFormat="1" ht="34.5" customHeight="1">
      <c r="A34" s="36">
        <v>19</v>
      </c>
      <c r="B34" s="71" t="s">
        <v>59</v>
      </c>
      <c r="C34" s="13" t="s">
        <v>23</v>
      </c>
      <c r="D34" s="87" t="s">
        <v>138</v>
      </c>
      <c r="E34" s="88"/>
      <c r="F34" s="87" t="s">
        <v>92</v>
      </c>
      <c r="G34" s="90"/>
      <c r="H34" s="90"/>
      <c r="I34" s="90"/>
      <c r="J34" s="90"/>
      <c r="K34" s="90"/>
      <c r="L34" s="90"/>
      <c r="M34" s="91"/>
      <c r="N34" s="87">
        <v>8</v>
      </c>
      <c r="O34" s="121"/>
      <c r="P34" s="122"/>
      <c r="Q34" s="42">
        <v>4</v>
      </c>
      <c r="R34" s="44"/>
    </row>
    <row r="35" spans="1:23" s="4" customFormat="1" ht="39.75" customHeight="1">
      <c r="A35" s="36">
        <v>20</v>
      </c>
      <c r="B35" s="14"/>
      <c r="C35" s="13" t="s">
        <v>24</v>
      </c>
      <c r="D35" s="87" t="s">
        <v>139</v>
      </c>
      <c r="E35" s="88"/>
      <c r="F35" s="87" t="s">
        <v>110</v>
      </c>
      <c r="G35" s="90"/>
      <c r="H35" s="90"/>
      <c r="I35" s="90"/>
      <c r="J35" s="90"/>
      <c r="K35" s="90"/>
      <c r="L35" s="90"/>
      <c r="M35" s="91"/>
      <c r="N35" s="87">
        <v>7</v>
      </c>
      <c r="O35" s="121"/>
      <c r="P35" s="122"/>
      <c r="Q35" s="42">
        <v>5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119" t="s">
        <v>31</v>
      </c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1"/>
      <c r="S37" s="3"/>
    </row>
    <row r="38" spans="1:23" s="4" customFormat="1" ht="45.75" customHeight="1">
      <c r="A38" s="143">
        <v>21</v>
      </c>
      <c r="B38" s="143" t="s">
        <v>115</v>
      </c>
      <c r="C38" s="30" t="s">
        <v>2</v>
      </c>
      <c r="D38" s="87" t="s">
        <v>138</v>
      </c>
      <c r="E38" s="88"/>
      <c r="F38" s="87" t="s">
        <v>105</v>
      </c>
      <c r="G38" s="90"/>
      <c r="H38" s="90"/>
      <c r="I38" s="90"/>
      <c r="J38" s="90"/>
      <c r="K38" s="90"/>
      <c r="L38" s="90"/>
      <c r="M38" s="91"/>
      <c r="N38" s="87">
        <v>6</v>
      </c>
      <c r="O38" s="121"/>
      <c r="P38" s="122"/>
      <c r="Q38" s="42">
        <v>2</v>
      </c>
      <c r="R38" s="44"/>
    </row>
    <row r="39" spans="1:23" s="4" customFormat="1" ht="39" customHeight="1">
      <c r="A39" s="144"/>
      <c r="B39" s="144"/>
      <c r="C39" s="30" t="s">
        <v>28</v>
      </c>
      <c r="D39" s="87" t="s">
        <v>134</v>
      </c>
      <c r="E39" s="88"/>
      <c r="F39" s="87" t="s">
        <v>93</v>
      </c>
      <c r="G39" s="90"/>
      <c r="H39" s="90"/>
      <c r="I39" s="90"/>
      <c r="J39" s="90"/>
      <c r="K39" s="90"/>
      <c r="L39" s="90"/>
      <c r="M39" s="91"/>
      <c r="N39" s="87">
        <v>4</v>
      </c>
      <c r="O39" s="121"/>
      <c r="P39" s="122"/>
      <c r="Q39" s="42">
        <v>2</v>
      </c>
      <c r="R39" s="44"/>
    </row>
    <row r="40" spans="1:23" s="4" customFormat="1" ht="35.25" customHeight="1">
      <c r="A40" s="144"/>
      <c r="B40" s="144"/>
      <c r="C40" s="30" t="s">
        <v>3</v>
      </c>
      <c r="D40" s="87" t="s">
        <v>134</v>
      </c>
      <c r="E40" s="88"/>
      <c r="F40" s="87" t="s">
        <v>94</v>
      </c>
      <c r="G40" s="90"/>
      <c r="H40" s="90"/>
      <c r="I40" s="90"/>
      <c r="J40" s="90"/>
      <c r="K40" s="90"/>
      <c r="L40" s="90"/>
      <c r="M40" s="91"/>
      <c r="N40" s="87">
        <v>8</v>
      </c>
      <c r="O40" s="121"/>
      <c r="P40" s="122"/>
      <c r="Q40" s="42">
        <v>2</v>
      </c>
      <c r="R40" s="44"/>
    </row>
    <row r="41" spans="1:23" s="4" customFormat="1" ht="42.75" customHeight="1">
      <c r="A41" s="144"/>
      <c r="B41" s="144"/>
      <c r="C41" s="30" t="s">
        <v>10</v>
      </c>
      <c r="D41" s="87" t="s">
        <v>134</v>
      </c>
      <c r="E41" s="88"/>
      <c r="F41" s="87" t="s">
        <v>95</v>
      </c>
      <c r="G41" s="90"/>
      <c r="H41" s="90"/>
      <c r="I41" s="90"/>
      <c r="J41" s="90"/>
      <c r="K41" s="90"/>
      <c r="L41" s="90"/>
      <c r="M41" s="91"/>
      <c r="N41" s="87">
        <v>5</v>
      </c>
      <c r="O41" s="121"/>
      <c r="P41" s="122"/>
      <c r="Q41" s="42">
        <v>1</v>
      </c>
      <c r="R41" s="44"/>
    </row>
    <row r="42" spans="1:23" s="4" customFormat="1" ht="47.25" customHeight="1">
      <c r="A42" s="144"/>
      <c r="B42" s="144"/>
      <c r="C42" s="30" t="s">
        <v>123</v>
      </c>
      <c r="D42" s="87" t="s">
        <v>134</v>
      </c>
      <c r="E42" s="88"/>
      <c r="F42" s="87" t="s">
        <v>132</v>
      </c>
      <c r="G42" s="90"/>
      <c r="H42" s="90"/>
      <c r="I42" s="90"/>
      <c r="J42" s="90"/>
      <c r="K42" s="90"/>
      <c r="L42" s="90"/>
      <c r="M42" s="91"/>
      <c r="N42" s="87">
        <v>6</v>
      </c>
      <c r="O42" s="121"/>
      <c r="P42" s="122"/>
      <c r="Q42" s="42">
        <v>1</v>
      </c>
      <c r="R42" s="44"/>
    </row>
    <row r="43" spans="1:23" s="4" customFormat="1" ht="42" customHeight="1">
      <c r="A43" s="93"/>
      <c r="B43" s="93"/>
      <c r="C43" s="30" t="s">
        <v>9</v>
      </c>
      <c r="D43" s="87" t="s">
        <v>135</v>
      </c>
      <c r="E43" s="88"/>
      <c r="F43" s="87" t="s">
        <v>96</v>
      </c>
      <c r="G43" s="90"/>
      <c r="H43" s="90"/>
      <c r="I43" s="90"/>
      <c r="J43" s="90"/>
      <c r="K43" s="90"/>
      <c r="L43" s="90"/>
      <c r="M43" s="91"/>
      <c r="N43" s="87">
        <v>8</v>
      </c>
      <c r="O43" s="121"/>
      <c r="P43" s="122"/>
      <c r="Q43" s="42">
        <v>2</v>
      </c>
      <c r="R43" s="44"/>
    </row>
    <row r="44" spans="1:23" s="4" customFormat="1" ht="45" customHeight="1">
      <c r="A44" s="30">
        <v>22</v>
      </c>
      <c r="B44" s="30" t="s">
        <v>116</v>
      </c>
      <c r="C44" s="36" t="s">
        <v>9</v>
      </c>
      <c r="D44" s="87" t="s">
        <v>134</v>
      </c>
      <c r="E44" s="88"/>
      <c r="F44" s="87" t="s">
        <v>84</v>
      </c>
      <c r="G44" s="90"/>
      <c r="H44" s="90"/>
      <c r="I44" s="90"/>
      <c r="J44" s="90"/>
      <c r="K44" s="90"/>
      <c r="L44" s="90"/>
      <c r="M44" s="91"/>
      <c r="N44" s="87">
        <v>3</v>
      </c>
      <c r="O44" s="121"/>
      <c r="P44" s="122"/>
      <c r="Q44" s="42">
        <v>1</v>
      </c>
      <c r="R44" s="44"/>
    </row>
    <row r="45" spans="1:23" s="4" customFormat="1" ht="43.5" customHeight="1">
      <c r="A45" s="30">
        <v>23</v>
      </c>
      <c r="B45" s="30" t="s">
        <v>117</v>
      </c>
      <c r="C45" s="30" t="s">
        <v>8</v>
      </c>
      <c r="D45" s="87" t="s">
        <v>134</v>
      </c>
      <c r="E45" s="88"/>
      <c r="F45" s="87" t="s">
        <v>97</v>
      </c>
      <c r="G45" s="90"/>
      <c r="H45" s="90"/>
      <c r="I45" s="90"/>
      <c r="J45" s="90"/>
      <c r="K45" s="90"/>
      <c r="L45" s="90"/>
      <c r="M45" s="91"/>
      <c r="N45" s="87">
        <v>5</v>
      </c>
      <c r="O45" s="121"/>
      <c r="P45" s="122"/>
      <c r="Q45" s="42">
        <v>1</v>
      </c>
      <c r="R45" s="44"/>
    </row>
    <row r="46" spans="1:23" s="4" customFormat="1" ht="34.5" customHeight="1">
      <c r="A46" s="30">
        <v>24</v>
      </c>
      <c r="B46" s="143" t="s">
        <v>118</v>
      </c>
      <c r="C46" s="30" t="s">
        <v>124</v>
      </c>
      <c r="D46" s="87" t="s">
        <v>138</v>
      </c>
      <c r="E46" s="88"/>
      <c r="F46" s="87" t="s">
        <v>85</v>
      </c>
      <c r="G46" s="90"/>
      <c r="H46" s="90"/>
      <c r="I46" s="90"/>
      <c r="J46" s="90"/>
      <c r="K46" s="90"/>
      <c r="L46" s="90"/>
      <c r="M46" s="91"/>
      <c r="N46" s="87">
        <v>3</v>
      </c>
      <c r="O46" s="121"/>
      <c r="P46" s="122"/>
      <c r="Q46" s="123">
        <v>1</v>
      </c>
      <c r="R46" s="124"/>
    </row>
    <row r="47" spans="1:23" s="4" customFormat="1" ht="35.25" customHeight="1">
      <c r="A47" s="30">
        <v>25</v>
      </c>
      <c r="B47" s="93"/>
      <c r="C47" s="30" t="s">
        <v>2</v>
      </c>
      <c r="D47" s="87" t="s">
        <v>138</v>
      </c>
      <c r="E47" s="88"/>
      <c r="F47" s="87" t="s">
        <v>86</v>
      </c>
      <c r="G47" s="90"/>
      <c r="H47" s="90"/>
      <c r="I47" s="90"/>
      <c r="J47" s="90"/>
      <c r="K47" s="90"/>
      <c r="L47" s="90"/>
      <c r="M47" s="91"/>
      <c r="N47" s="87">
        <v>2</v>
      </c>
      <c r="O47" s="121"/>
      <c r="P47" s="122"/>
      <c r="Q47" s="166">
        <v>1</v>
      </c>
      <c r="R47" s="166"/>
    </row>
    <row r="48" spans="1:23" s="6" customFormat="1" ht="26.25" customHeight="1">
      <c r="A48" s="30">
        <v>26</v>
      </c>
      <c r="B48" s="17" t="s">
        <v>35</v>
      </c>
      <c r="C48" s="30"/>
      <c r="D48" s="87"/>
      <c r="E48" s="88"/>
      <c r="F48" s="119"/>
      <c r="G48" s="90"/>
      <c r="H48" s="90"/>
      <c r="I48" s="90"/>
      <c r="J48" s="90"/>
      <c r="K48" s="90"/>
      <c r="L48" s="90"/>
      <c r="M48" s="91"/>
      <c r="N48" s="119">
        <f>N47+N46+N45+N44+N43+N42+N41+N40+N39+N38+N35+N34+N31+N30+N29+N27+N26+N25+N23+N22+N21+N19+N18+N17+N16+N15+N14+N13+N12+N11</f>
        <v>162</v>
      </c>
      <c r="O48" s="121"/>
      <c r="P48" s="122"/>
      <c r="Q48" s="167">
        <f>Q47+Q46+Q45+Q44+Q43+Q42+Q41+Q40+Q39+Q38+Q35+Q34+Q31+Q30+Q29+Q27+Q26+Q25+Q23+Q22+Q21+Q19+Q18+Q17+Q16+Q15+Q14+Q13+Q12+Q11</f>
        <v>66</v>
      </c>
      <c r="R48" s="168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6" t="s">
        <v>131</v>
      </c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1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2" t="s">
        <v>21</v>
      </c>
      <c r="B51" s="111"/>
      <c r="C51" s="111"/>
      <c r="D51" s="112"/>
      <c r="E51" s="92" t="s">
        <v>60</v>
      </c>
      <c r="F51" s="92" t="s">
        <v>61</v>
      </c>
      <c r="G51" s="20">
        <v>43244</v>
      </c>
      <c r="H51" s="138" t="s">
        <v>65</v>
      </c>
      <c r="I51" s="106"/>
      <c r="J51" s="54"/>
      <c r="K51" s="138" t="s">
        <v>66</v>
      </c>
      <c r="L51" s="105"/>
      <c r="M51" s="105"/>
      <c r="N51" s="106"/>
      <c r="O51" s="139" t="s">
        <v>62</v>
      </c>
      <c r="P51" s="140"/>
      <c r="Q51" s="140"/>
      <c r="R51" s="141"/>
    </row>
    <row r="52" spans="1:23" s="6" customFormat="1" ht="71.25" customHeight="1">
      <c r="A52" s="116"/>
      <c r="B52" s="117"/>
      <c r="C52" s="117"/>
      <c r="D52" s="118"/>
      <c r="E52" s="93"/>
      <c r="F52" s="93"/>
      <c r="G52" s="21" t="s">
        <v>62</v>
      </c>
      <c r="H52" s="54" t="s">
        <v>63</v>
      </c>
      <c r="I52" s="55" t="s">
        <v>64</v>
      </c>
      <c r="J52" s="55"/>
      <c r="K52" s="138" t="s">
        <v>63</v>
      </c>
      <c r="L52" s="105"/>
      <c r="M52" s="106"/>
      <c r="N52" s="55" t="s">
        <v>64</v>
      </c>
      <c r="O52" s="61" t="s">
        <v>63</v>
      </c>
      <c r="P52" s="62" t="s">
        <v>67</v>
      </c>
      <c r="Q52" s="139" t="s">
        <v>68</v>
      </c>
      <c r="R52" s="141"/>
    </row>
    <row r="53" spans="1:23" s="6" customFormat="1" ht="25.5" customHeight="1">
      <c r="A53" s="147" t="s">
        <v>76</v>
      </c>
      <c r="B53" s="148"/>
      <c r="C53" s="148"/>
      <c r="D53" s="148"/>
      <c r="E53" s="100">
        <f>R53/G53</f>
        <v>0.72043966701689166</v>
      </c>
      <c r="F53" s="35" t="s">
        <v>49</v>
      </c>
      <c r="G53" s="131">
        <v>12373</v>
      </c>
      <c r="H53" s="56">
        <v>0</v>
      </c>
      <c r="I53" s="57">
        <v>0</v>
      </c>
      <c r="J53" s="58"/>
      <c r="K53" s="102">
        <v>60</v>
      </c>
      <c r="L53" s="105"/>
      <c r="M53" s="106"/>
      <c r="N53" s="57">
        <v>4512</v>
      </c>
      <c r="O53" s="63">
        <f>H53+K53</f>
        <v>60</v>
      </c>
      <c r="P53" s="85">
        <f>SUM(O53:O54)</f>
        <v>111</v>
      </c>
      <c r="Q53" s="64">
        <f>I53+N53</f>
        <v>4512</v>
      </c>
      <c r="R53" s="85">
        <f>SUM(Q53:Q54)</f>
        <v>8914</v>
      </c>
    </row>
    <row r="54" spans="1:23" s="6" customFormat="1" ht="25.5" customHeight="1">
      <c r="A54" s="148"/>
      <c r="B54" s="148"/>
      <c r="C54" s="148"/>
      <c r="D54" s="148"/>
      <c r="E54" s="101"/>
      <c r="F54" s="35" t="s">
        <v>50</v>
      </c>
      <c r="G54" s="93"/>
      <c r="H54" s="56">
        <v>0</v>
      </c>
      <c r="I54" s="57">
        <v>0</v>
      </c>
      <c r="J54" s="58"/>
      <c r="K54" s="102">
        <v>51</v>
      </c>
      <c r="L54" s="103"/>
      <c r="M54" s="104"/>
      <c r="N54" s="57">
        <v>4402</v>
      </c>
      <c r="O54" s="63">
        <f t="shared" ref="O54:O64" si="0">H54+K54</f>
        <v>51</v>
      </c>
      <c r="P54" s="86"/>
      <c r="Q54" s="64">
        <f t="shared" ref="Q54:Q64" si="1">I54+N54</f>
        <v>4402</v>
      </c>
      <c r="R54" s="86"/>
    </row>
    <row r="55" spans="1:23" s="6" customFormat="1" ht="24" customHeight="1">
      <c r="A55" s="94" t="s">
        <v>77</v>
      </c>
      <c r="B55" s="95"/>
      <c r="C55" s="95"/>
      <c r="D55" s="96"/>
      <c r="E55" s="100">
        <f t="shared" ref="E55" si="2">R55/G55</f>
        <v>0.593993993993994</v>
      </c>
      <c r="F55" s="73" t="s">
        <v>51</v>
      </c>
      <c r="G55" s="131">
        <v>3330</v>
      </c>
      <c r="H55" s="80">
        <v>4</v>
      </c>
      <c r="I55" s="57">
        <v>940</v>
      </c>
      <c r="J55" s="56"/>
      <c r="K55" s="102">
        <v>0</v>
      </c>
      <c r="L55" s="103"/>
      <c r="M55" s="104"/>
      <c r="N55" s="57">
        <v>32</v>
      </c>
      <c r="O55" s="63">
        <f t="shared" si="0"/>
        <v>4</v>
      </c>
      <c r="P55" s="85">
        <f t="shared" ref="P55" si="3">SUM(O55:O56)</f>
        <v>10</v>
      </c>
      <c r="Q55" s="64">
        <f t="shared" si="1"/>
        <v>972</v>
      </c>
      <c r="R55" s="85">
        <f>SUM(Q55:Q56)</f>
        <v>1978</v>
      </c>
    </row>
    <row r="56" spans="1:23" s="6" customFormat="1" ht="23.25" customHeight="1">
      <c r="A56" s="97"/>
      <c r="B56" s="98"/>
      <c r="C56" s="98"/>
      <c r="D56" s="99"/>
      <c r="E56" s="101"/>
      <c r="F56" s="73" t="s">
        <v>52</v>
      </c>
      <c r="G56" s="93"/>
      <c r="H56" s="80">
        <v>6</v>
      </c>
      <c r="I56" s="57">
        <v>983</v>
      </c>
      <c r="J56" s="56"/>
      <c r="K56" s="102">
        <v>0</v>
      </c>
      <c r="L56" s="103"/>
      <c r="M56" s="104"/>
      <c r="N56" s="57">
        <v>23</v>
      </c>
      <c r="O56" s="63">
        <f t="shared" si="0"/>
        <v>6</v>
      </c>
      <c r="P56" s="86"/>
      <c r="Q56" s="64">
        <f t="shared" si="1"/>
        <v>1006</v>
      </c>
      <c r="R56" s="86"/>
    </row>
    <row r="57" spans="1:23" s="6" customFormat="1" ht="25.5" customHeight="1">
      <c r="A57" s="94" t="s">
        <v>106</v>
      </c>
      <c r="B57" s="95"/>
      <c r="C57" s="95"/>
      <c r="D57" s="96"/>
      <c r="E57" s="100">
        <f>R57/G57</f>
        <v>0.98525431637890803</v>
      </c>
      <c r="F57" s="73" t="s">
        <v>20</v>
      </c>
      <c r="G57" s="131">
        <v>10715</v>
      </c>
      <c r="H57" s="56">
        <v>0</v>
      </c>
      <c r="I57" s="57">
        <v>0</v>
      </c>
      <c r="J57" s="56"/>
      <c r="K57" s="102">
        <v>37</v>
      </c>
      <c r="L57" s="103"/>
      <c r="M57" s="104"/>
      <c r="N57" s="57">
        <v>5371</v>
      </c>
      <c r="O57" s="63">
        <f t="shared" si="0"/>
        <v>37</v>
      </c>
      <c r="P57" s="85">
        <f t="shared" ref="P57" si="4">SUM(O57:O58)</f>
        <v>63</v>
      </c>
      <c r="Q57" s="64">
        <f t="shared" si="1"/>
        <v>5371</v>
      </c>
      <c r="R57" s="85">
        <f t="shared" ref="R57" si="5">SUM(Q57:Q58)</f>
        <v>10557</v>
      </c>
    </row>
    <row r="58" spans="1:23" s="6" customFormat="1" ht="25.5" customHeight="1">
      <c r="A58" s="97"/>
      <c r="B58" s="98"/>
      <c r="C58" s="98"/>
      <c r="D58" s="99"/>
      <c r="E58" s="101"/>
      <c r="F58" s="73" t="s">
        <v>44</v>
      </c>
      <c r="G58" s="93"/>
      <c r="H58" s="56">
        <v>0</v>
      </c>
      <c r="I58" s="57">
        <v>5</v>
      </c>
      <c r="J58" s="56"/>
      <c r="K58" s="102">
        <v>26</v>
      </c>
      <c r="L58" s="103"/>
      <c r="M58" s="104"/>
      <c r="N58" s="57">
        <v>5181</v>
      </c>
      <c r="O58" s="63">
        <f t="shared" si="0"/>
        <v>26</v>
      </c>
      <c r="P58" s="86"/>
      <c r="Q58" s="64">
        <f t="shared" si="1"/>
        <v>5186</v>
      </c>
      <c r="R58" s="86"/>
    </row>
    <row r="59" spans="1:23" s="6" customFormat="1" ht="25.5" customHeight="1">
      <c r="A59" s="94" t="s">
        <v>107</v>
      </c>
      <c r="B59" s="95"/>
      <c r="C59" s="95"/>
      <c r="D59" s="96"/>
      <c r="E59" s="100">
        <f>R59/G59</f>
        <v>0.98405668733392382</v>
      </c>
      <c r="F59" s="35" t="s">
        <v>45</v>
      </c>
      <c r="G59" s="131">
        <v>3387</v>
      </c>
      <c r="H59" s="56">
        <v>0</v>
      </c>
      <c r="I59" s="57">
        <v>0</v>
      </c>
      <c r="J59" s="57"/>
      <c r="K59" s="102">
        <v>10</v>
      </c>
      <c r="L59" s="103"/>
      <c r="M59" s="104"/>
      <c r="N59" s="57">
        <v>1565</v>
      </c>
      <c r="O59" s="63">
        <f t="shared" si="0"/>
        <v>10</v>
      </c>
      <c r="P59" s="85">
        <f>SUM(O59:O60)</f>
        <v>23</v>
      </c>
      <c r="Q59" s="64">
        <f t="shared" si="1"/>
        <v>1565</v>
      </c>
      <c r="R59" s="85">
        <f t="shared" ref="R59" si="6">SUM(Q59:Q60)</f>
        <v>3333</v>
      </c>
    </row>
    <row r="60" spans="1:23" s="6" customFormat="1" ht="25.5" customHeight="1">
      <c r="A60" s="97"/>
      <c r="B60" s="98"/>
      <c r="C60" s="98"/>
      <c r="D60" s="99"/>
      <c r="E60" s="101"/>
      <c r="F60" s="35" t="s">
        <v>46</v>
      </c>
      <c r="G60" s="93"/>
      <c r="H60" s="56">
        <v>0</v>
      </c>
      <c r="I60" s="57">
        <v>0</v>
      </c>
      <c r="J60" s="57"/>
      <c r="K60" s="102">
        <v>13</v>
      </c>
      <c r="L60" s="103"/>
      <c r="M60" s="104"/>
      <c r="N60" s="57">
        <v>1768</v>
      </c>
      <c r="O60" s="63">
        <f t="shared" si="0"/>
        <v>13</v>
      </c>
      <c r="P60" s="86"/>
      <c r="Q60" s="64">
        <f t="shared" si="1"/>
        <v>1768</v>
      </c>
      <c r="R60" s="86"/>
    </row>
    <row r="61" spans="1:23" s="6" customFormat="1" ht="25.5" customHeight="1">
      <c r="A61" s="94" t="s">
        <v>108</v>
      </c>
      <c r="B61" s="95"/>
      <c r="C61" s="95"/>
      <c r="D61" s="96"/>
      <c r="E61" s="100">
        <f>R61/G61</f>
        <v>1.127986906710311</v>
      </c>
      <c r="F61" s="23" t="s">
        <v>111</v>
      </c>
      <c r="G61" s="131">
        <v>6110</v>
      </c>
      <c r="H61" s="56">
        <v>0</v>
      </c>
      <c r="I61" s="59">
        <v>0</v>
      </c>
      <c r="J61" s="60"/>
      <c r="K61" s="102">
        <v>14</v>
      </c>
      <c r="L61" s="103"/>
      <c r="M61" s="104"/>
      <c r="N61" s="59">
        <v>3254</v>
      </c>
      <c r="O61" s="63">
        <f t="shared" si="0"/>
        <v>14</v>
      </c>
      <c r="P61" s="85">
        <f>SUM(O61:O62)</f>
        <v>48</v>
      </c>
      <c r="Q61" s="64">
        <f t="shared" si="1"/>
        <v>3254</v>
      </c>
      <c r="R61" s="85">
        <f t="shared" ref="R61" si="7">SUM(Q61:Q62)</f>
        <v>6892</v>
      </c>
    </row>
    <row r="62" spans="1:23" s="6" customFormat="1" ht="25.5" customHeight="1">
      <c r="A62" s="97"/>
      <c r="B62" s="98"/>
      <c r="C62" s="98"/>
      <c r="D62" s="99"/>
      <c r="E62" s="101"/>
      <c r="F62" s="23" t="s">
        <v>75</v>
      </c>
      <c r="G62" s="93"/>
      <c r="H62" s="56">
        <v>0</v>
      </c>
      <c r="I62" s="59">
        <v>0</v>
      </c>
      <c r="J62" s="60"/>
      <c r="K62" s="102">
        <v>34</v>
      </c>
      <c r="L62" s="103"/>
      <c r="M62" s="104"/>
      <c r="N62" s="59">
        <v>3638</v>
      </c>
      <c r="O62" s="63">
        <f t="shared" si="0"/>
        <v>34</v>
      </c>
      <c r="P62" s="86"/>
      <c r="Q62" s="64">
        <f t="shared" si="1"/>
        <v>3638</v>
      </c>
      <c r="R62" s="86"/>
    </row>
    <row r="63" spans="1:23" s="6" customFormat="1" ht="25.5" customHeight="1">
      <c r="A63" s="94" t="s">
        <v>109</v>
      </c>
      <c r="B63" s="95"/>
      <c r="C63" s="95"/>
      <c r="D63" s="96"/>
      <c r="E63" s="100">
        <f>R63/G63</f>
        <v>0.92302930251754023</v>
      </c>
      <c r="F63" s="23" t="s">
        <v>40</v>
      </c>
      <c r="G63" s="131">
        <v>4846</v>
      </c>
      <c r="H63" s="56">
        <v>0</v>
      </c>
      <c r="I63" s="59">
        <v>0</v>
      </c>
      <c r="J63" s="60"/>
      <c r="K63" s="102">
        <v>8</v>
      </c>
      <c r="L63" s="103"/>
      <c r="M63" s="104"/>
      <c r="N63" s="59">
        <v>2318</v>
      </c>
      <c r="O63" s="63">
        <f t="shared" si="0"/>
        <v>8</v>
      </c>
      <c r="P63" s="85">
        <f t="shared" ref="P63" si="8">SUM(O63:O64)</f>
        <v>50</v>
      </c>
      <c r="Q63" s="64">
        <f t="shared" si="1"/>
        <v>2318</v>
      </c>
      <c r="R63" s="85">
        <f t="shared" ref="R63" si="9">SUM(Q63:Q64)</f>
        <v>4473</v>
      </c>
    </row>
    <row r="64" spans="1:23" s="6" customFormat="1" ht="24.75" customHeight="1">
      <c r="A64" s="97"/>
      <c r="B64" s="98"/>
      <c r="C64" s="98"/>
      <c r="D64" s="99"/>
      <c r="E64" s="101"/>
      <c r="F64" s="23" t="s">
        <v>41</v>
      </c>
      <c r="G64" s="93"/>
      <c r="H64" s="56">
        <v>0</v>
      </c>
      <c r="I64" s="59">
        <v>0</v>
      </c>
      <c r="J64" s="60"/>
      <c r="K64" s="102">
        <v>42</v>
      </c>
      <c r="L64" s="103"/>
      <c r="M64" s="104"/>
      <c r="N64" s="59">
        <v>2155</v>
      </c>
      <c r="O64" s="63">
        <f t="shared" si="0"/>
        <v>42</v>
      </c>
      <c r="P64" s="86"/>
      <c r="Q64" s="64">
        <f t="shared" si="1"/>
        <v>2155</v>
      </c>
      <c r="R64" s="86"/>
    </row>
    <row r="65" spans="1:20" s="6" customFormat="1" ht="35.25" customHeight="1">
      <c r="A65" s="119" t="s">
        <v>47</v>
      </c>
      <c r="B65" s="149"/>
      <c r="C65" s="149"/>
      <c r="D65" s="150"/>
      <c r="E65" s="65">
        <f>R65/G65</f>
        <v>0.88680356222860091</v>
      </c>
      <c r="F65" s="24"/>
      <c r="G65" s="70">
        <f>G63+G61+G59+G57+G55+G53</f>
        <v>40761</v>
      </c>
      <c r="H65" s="32"/>
      <c r="I65" s="25"/>
      <c r="J65" s="37"/>
      <c r="K65" s="32">
        <v>0</v>
      </c>
      <c r="L65" s="32"/>
      <c r="M65" s="32"/>
      <c r="N65" s="89"/>
      <c r="O65" s="90"/>
      <c r="P65" s="90"/>
      <c r="Q65" s="91"/>
      <c r="R65" s="66">
        <f>SUM(R53:R64)</f>
        <v>36147</v>
      </c>
    </row>
    <row r="66" spans="1:20" s="6" customFormat="1" ht="32.25" customHeight="1">
      <c r="A66" s="94" t="s">
        <v>78</v>
      </c>
      <c r="B66" s="95"/>
      <c r="C66" s="95"/>
      <c r="D66" s="96"/>
      <c r="E66" s="100">
        <f>R66/G66</f>
        <v>0.35878929788919112</v>
      </c>
      <c r="F66" s="35" t="s">
        <v>48</v>
      </c>
      <c r="G66" s="131">
        <v>290410</v>
      </c>
      <c r="H66" s="81">
        <v>319</v>
      </c>
      <c r="I66" s="22">
        <v>33009</v>
      </c>
      <c r="J66" s="81"/>
      <c r="K66" s="107">
        <v>171</v>
      </c>
      <c r="L66" s="108"/>
      <c r="M66" s="109"/>
      <c r="N66" s="22">
        <v>17609</v>
      </c>
      <c r="O66" s="68">
        <f>H66+K66</f>
        <v>490</v>
      </c>
      <c r="P66" s="132">
        <f>SUM(O66:O67)</f>
        <v>940</v>
      </c>
      <c r="Q66" s="69">
        <f>I66+N66</f>
        <v>50618</v>
      </c>
      <c r="R66" s="132">
        <f>SUM(Q66:Q67)</f>
        <v>104196</v>
      </c>
    </row>
    <row r="67" spans="1:20" s="6" customFormat="1" ht="32.25" customHeight="1">
      <c r="A67" s="97"/>
      <c r="B67" s="98"/>
      <c r="C67" s="98"/>
      <c r="D67" s="99"/>
      <c r="E67" s="101"/>
      <c r="F67" s="35" t="s">
        <v>25</v>
      </c>
      <c r="G67" s="93"/>
      <c r="H67" s="81">
        <v>293</v>
      </c>
      <c r="I67" s="22">
        <v>34888</v>
      </c>
      <c r="J67" s="81"/>
      <c r="K67" s="107">
        <v>157</v>
      </c>
      <c r="L67" s="108"/>
      <c r="M67" s="109"/>
      <c r="N67" s="22">
        <v>18690</v>
      </c>
      <c r="O67" s="68">
        <f>H67+K67</f>
        <v>450</v>
      </c>
      <c r="P67" s="133"/>
      <c r="Q67" s="69">
        <f>I67+N67</f>
        <v>53578</v>
      </c>
      <c r="R67" s="133"/>
    </row>
    <row r="68" spans="1:20" s="6" customFormat="1" ht="32.25" customHeight="1">
      <c r="A68" s="48"/>
      <c r="B68" s="165" t="s">
        <v>35</v>
      </c>
      <c r="C68" s="165"/>
      <c r="D68" s="165"/>
      <c r="E68" s="65">
        <f>R68/G68</f>
        <v>0.42377804819866471</v>
      </c>
      <c r="F68" s="49"/>
      <c r="G68" s="67">
        <f>G66+G65</f>
        <v>331171</v>
      </c>
      <c r="H68" s="50"/>
      <c r="I68" s="50"/>
      <c r="J68" s="50"/>
      <c r="K68" s="50"/>
      <c r="L68" s="50"/>
      <c r="M68" s="50"/>
      <c r="N68" s="50" t="s">
        <v>129</v>
      </c>
      <c r="O68" s="51"/>
      <c r="P68" s="52"/>
      <c r="Q68" s="53"/>
      <c r="R68" s="67">
        <f>SUM(R65:R67)</f>
        <v>140343</v>
      </c>
    </row>
    <row r="69" spans="1:20" s="6" customFormat="1" ht="60" customHeight="1">
      <c r="A69" s="26"/>
      <c r="B69" s="143" t="s">
        <v>125</v>
      </c>
      <c r="C69" s="82" t="s">
        <v>127</v>
      </c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4"/>
      <c r="S69" s="7"/>
      <c r="T69" s="7"/>
    </row>
    <row r="70" spans="1:20" s="6" customFormat="1" ht="49.5" customHeight="1">
      <c r="A70" s="26"/>
      <c r="B70" s="164"/>
      <c r="C70" s="82" t="s">
        <v>140</v>
      </c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4"/>
      <c r="S70" s="7"/>
      <c r="T70" s="7"/>
    </row>
    <row r="71" spans="1:20" s="75" customFormat="1" ht="40.5" customHeight="1">
      <c r="A71" s="161" t="s">
        <v>126</v>
      </c>
      <c r="B71" s="162"/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2"/>
      <c r="O71" s="162"/>
      <c r="P71" s="162"/>
      <c r="Q71" s="162"/>
      <c r="R71" s="163"/>
      <c r="S71" s="76"/>
    </row>
    <row r="72" spans="1:20" s="75" customFormat="1" ht="42.75" customHeight="1">
      <c r="A72" s="77"/>
      <c r="B72" s="79" t="s">
        <v>137</v>
      </c>
      <c r="C72" s="79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P72" s="78"/>
      <c r="Q72" s="78"/>
      <c r="R72" s="78"/>
      <c r="S72" s="76"/>
    </row>
    <row r="73" spans="1:20" ht="50.25" customHeight="1">
      <c r="A73" s="74" t="s">
        <v>74</v>
      </c>
      <c r="B73" s="78" t="s">
        <v>130</v>
      </c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27"/>
      <c r="P73" s="27"/>
      <c r="Q73" s="27"/>
      <c r="R73" s="27"/>
    </row>
    <row r="74" spans="1:20" ht="2.25" hidden="1" customHeight="1">
      <c r="A74" s="27"/>
      <c r="B74" s="7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2019-05-24T00:55:00Z</cp:lastPrinted>
  <dcterms:created xsi:type="dcterms:W3CDTF">2007-08-14T04:27:29Z</dcterms:created>
  <dcterms:modified xsi:type="dcterms:W3CDTF">2019-05-24T00:58:11Z</dcterms:modified>
</cp:coreProperties>
</file>