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<sst xmlns="http://schemas.openxmlformats.org/spreadsheetml/2006/main" count="179" uniqueCount="143">
  <si>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</si>
  <si>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</si>
  <si>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</si>
  <si>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</si>
  <si>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</si>
  <si>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</si>
  <si>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</si>
  <si>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</si>
  <si>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</si>
  <si>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</si>
  <si>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</si>
  <si>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</si>
  <si>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</si>
  <si>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</si>
  <si>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</si>
  <si>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</si>
  <si>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</si>
  <si>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</si>
  <si>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</si>
  <si>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</si>
  <si>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</si>
  <si>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</si>
  <si>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</si>
  <si>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</si>
  <si>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</si>
  <si>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</si>
  <si>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</si>
  <si>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</si>
  <si>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</si>
  <si>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</si>
  <si>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</si>
  <si>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</si>
  <si>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</si>
  <si>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</si>
  <si>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</si>
  <si>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</si>
  <si>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</si>
  <si>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</si>
  <si>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</si>
  <si>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</si>
  <si>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</si>
  <si>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</si>
  <si>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</si>
  <si>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</si>
  <si>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</si>
  <si>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</si>
  <si>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</si>
  <si>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</si>
  <si>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</si>
  <si>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</si>
  <si>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</si>
  <si>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</si>
  <si>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</si>
  <si>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</si>
  <si>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</si>
  <si>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</si>
  <si>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</si>
  <si>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</si>
  <si>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</si>
  <si>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</si>
  <si>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</si>
  <si>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</si>
  <si>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</si>
  <si>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</si>
  <si>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</si>
  <si>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</si>
  <si>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</si>
  <si>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</si>
  <si>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</si>
  <si>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</si>
  <si>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</si>
  <si>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</si>
  <si>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</si>
  <si>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</si>
  <si>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</si>
  <si>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</si>
  <si>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</si>
  <si>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</si>
  <si>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</si>
  <si>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</si>
  <si>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</si>
  <si>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</si>
  <si>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</si>
  <si>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</si>
  <si>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</si>
  <si>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</si>
  <si>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</si>
  <si>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</si>
  <si>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</si>
  <si>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</si>
  <si>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</si>
  <si>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</si>
  <si>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</si>
  <si>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</si>
  <si>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</si>
  <si>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</si>
  <si>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</si>
  <si>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</si>
  <si>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</si>
  <si>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</si>
  <si>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</si>
  <si>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</si>
  <si>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</si>
  <si>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</si>
  <si>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</si>
  <si>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</si>
  <si>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</si>
  <si>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</si>
  <si>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</si>
  <si>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</si>
  <si>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</si>
  <si>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</si>
  <si>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</si>
  <si>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</si>
  <si>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</si>
  <si>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</si>
  <si>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</si>
  <si>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</si>
  <si>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</si>
  <si>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</si>
  <si>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</si>
  <si>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</si>
  <si>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</si>
  <si>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</si>
  <si>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</si>
  <si>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</si>
  <si>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</si>
  <si>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</si>
  <si>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</si>
  <si>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</si>
  <si>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</si>
  <si>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</si>
  <si>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</si>
  <si>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</si>
  <si>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 xml:space="preserve">кушода, камабр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</si>
  <si>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</t>
  </si>
  <si>
    <t>Оиди ҳолати роҳҳои автомобилгард ва ағбаҳо ба ҳолати  26.02.2019с</t>
  </si>
  <si>
    <t>Иҷрокунанда: Солиҳов Ҷ.</t>
  </si>
  <si>
    <t xml:space="preserve">кушода, ҳавои соф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</si>
  <si>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</si>
  <si>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            </t>
  </si>
  <si>
    <t>баста, ҳавои соф</t>
  </si>
  <si>
    <t xml:space="preserve"> Ҳамагӣ дар Ҷумҳурии Ӯзбекистон 125 вагон дар харакат аз он ҷумла : 2 в - битум, 13 в - сузишвории реактиви, 1 в - равғани техники, 45 в - сӯзишвории дизели, 64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</si>
</sst>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0.70977693402942577</c:v>
                </c:pt>
                <c:pt idx="4" formatCode="0%">
                  <c:v>0.41173054587688734</c:v>
                </c:pt>
                <c:pt idx="6" formatCode="0%">
                  <c:v>1.0993265993265993</c:v>
                </c:pt>
                <c:pt idx="8" formatCode="0%">
                  <c:v>0.92678571428571432</c:v>
                </c:pt>
                <c:pt idx="10" formatCode="0%">
                  <c:v>1.02668416447944</c:v>
                </c:pt>
                <c:pt idx="12" formatCode="0%">
                  <c:v>0.68845963348192174</c:v>
                </c:pt>
                <c:pt idx="14" formatCode="0%">
                  <c:v>0.81920312609029378</c:v>
                </c:pt>
                <c:pt idx="15" formatCode="0%">
                  <c:v>0.28284443556044175</c:v>
                </c:pt>
                <c:pt idx="17" formatCode="0%">
                  <c:v>0.34003735202422675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43157</c:v>
                </c:pt>
                <c:pt idx="1">
                  <c:v>0</c:v>
                </c:pt>
                <c:pt idx="2">
                  <c:v>4214</c:v>
                </c:pt>
                <c:pt idx="4">
                  <c:v>1722</c:v>
                </c:pt>
                <c:pt idx="6">
                  <c:v>2970</c:v>
                </c:pt>
                <c:pt idx="8">
                  <c:v>1120</c:v>
                </c:pt>
                <c:pt idx="10">
                  <c:v>2286</c:v>
                </c:pt>
                <c:pt idx="12">
                  <c:v>2019</c:v>
                </c:pt>
                <c:pt idx="14">
                  <c:v>14331</c:v>
                </c:pt>
                <c:pt idx="15">
                  <c:v>120066</c:v>
                </c:pt>
                <c:pt idx="17">
                  <c:v>134397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336</c:v>
                </c:pt>
                <c:pt idx="5">
                  <c:v>344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10693</c:v>
                </c:pt>
                <c:pt idx="16">
                  <c:v>11382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1511</c:v>
                </c:pt>
                <c:pt idx="3">
                  <c:v>1480</c:v>
                </c:pt>
                <c:pt idx="4">
                  <c:v>19</c:v>
                </c:pt>
                <c:pt idx="5">
                  <c:v>10</c:v>
                </c:pt>
                <c:pt idx="6">
                  <c:v>1693</c:v>
                </c:pt>
                <c:pt idx="7">
                  <c:v>1567</c:v>
                </c:pt>
                <c:pt idx="8">
                  <c:v>473</c:v>
                </c:pt>
                <c:pt idx="9">
                  <c:v>565</c:v>
                </c:pt>
                <c:pt idx="10">
                  <c:v>1146</c:v>
                </c:pt>
                <c:pt idx="11">
                  <c:v>1201</c:v>
                </c:pt>
                <c:pt idx="12">
                  <c:v>738</c:v>
                </c:pt>
                <c:pt idx="13">
                  <c:v>652</c:v>
                </c:pt>
                <c:pt idx="15">
                  <c:v>5737</c:v>
                </c:pt>
                <c:pt idx="16">
                  <c:v>6148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3</c:v>
                </c:pt>
                <c:pt idx="6">
                  <c:v>67</c:v>
                </c:pt>
                <c:pt idx="7">
                  <c:v>71</c:v>
                </c:pt>
                <c:pt idx="8">
                  <c:v>19</c:v>
                </c:pt>
                <c:pt idx="9">
                  <c:v>4</c:v>
                </c:pt>
                <c:pt idx="10">
                  <c:v>20</c:v>
                </c:pt>
                <c:pt idx="11">
                  <c:v>25</c:v>
                </c:pt>
                <c:pt idx="12">
                  <c:v>6</c:v>
                </c:pt>
                <c:pt idx="13">
                  <c:v>10</c:v>
                </c:pt>
                <c:pt idx="15">
                  <c:v>395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18</c:v>
                </c:pt>
                <c:pt idx="6">
                  <c:v>138</c:v>
                </c:pt>
                <c:pt idx="8">
                  <c:v>23</c:v>
                </c:pt>
                <c:pt idx="10">
                  <c:v>45</c:v>
                </c:pt>
                <c:pt idx="12">
                  <c:v>16</c:v>
                </c:pt>
                <c:pt idx="15">
                  <c:v>775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1511</c:v>
                </c:pt>
                <c:pt idx="3">
                  <c:v>1480</c:v>
                </c:pt>
                <c:pt idx="4">
                  <c:v>355</c:v>
                </c:pt>
                <c:pt idx="5">
                  <c:v>354</c:v>
                </c:pt>
                <c:pt idx="6">
                  <c:v>1693</c:v>
                </c:pt>
                <c:pt idx="7">
                  <c:v>1572</c:v>
                </c:pt>
                <c:pt idx="8">
                  <c:v>473</c:v>
                </c:pt>
                <c:pt idx="9">
                  <c:v>565</c:v>
                </c:pt>
                <c:pt idx="10">
                  <c:v>1146</c:v>
                </c:pt>
                <c:pt idx="11">
                  <c:v>1201</c:v>
                </c:pt>
                <c:pt idx="12">
                  <c:v>738</c:v>
                </c:pt>
                <c:pt idx="13">
                  <c:v>652</c:v>
                </c:pt>
                <c:pt idx="15">
                  <c:v>16430</c:v>
                </c:pt>
                <c:pt idx="16">
                  <c:v>17530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2991</c:v>
                </c:pt>
                <c:pt idx="4">
                  <c:v>709</c:v>
                </c:pt>
                <c:pt idx="6">
                  <c:v>3265</c:v>
                </c:pt>
                <c:pt idx="8">
                  <c:v>1038</c:v>
                </c:pt>
                <c:pt idx="10">
                  <c:v>2347</c:v>
                </c:pt>
                <c:pt idx="12">
                  <c:v>1390</c:v>
                </c:pt>
                <c:pt idx="14">
                  <c:v>11740</c:v>
                </c:pt>
                <c:pt idx="15">
                  <c:v>33960</c:v>
                </c:pt>
                <c:pt idx="17">
                  <c:v>45700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489536"/>
        <c:axId val="159487184"/>
      </c:barChart>
      <c:catAx>
        <c:axId val="15948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87184"/>
        <c:crosses val="autoZero"/>
        <c:auto val="1"/>
        <c:lblAlgn val="ctr"/>
        <c:lblOffset val="100"/>
        <c:noMultiLvlLbl val="0"/>
      </c:catAx>
      <c:valAx>
        <c:axId val="15948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89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0.70977693402942577</c:v>
                </c:pt>
                <c:pt idx="4" formatCode="0%">
                  <c:v>0.41173054587688734</c:v>
                </c:pt>
                <c:pt idx="6" formatCode="0%">
                  <c:v>1.0993265993265993</c:v>
                </c:pt>
                <c:pt idx="8" formatCode="0%">
                  <c:v>0.92678571428571432</c:v>
                </c:pt>
                <c:pt idx="10" formatCode="0%">
                  <c:v>1.02668416447944</c:v>
                </c:pt>
                <c:pt idx="12" formatCode="0%">
                  <c:v>0.68845963348192174</c:v>
                </c:pt>
                <c:pt idx="14" formatCode="0%">
                  <c:v>0.81920312609029378</c:v>
                </c:pt>
                <c:pt idx="15" formatCode="0%">
                  <c:v>0.28284443556044175</c:v>
                </c:pt>
                <c:pt idx="17" formatCode="0%">
                  <c:v>0.34003735202422675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43157</c:v>
                </c:pt>
                <c:pt idx="1">
                  <c:v>0</c:v>
                </c:pt>
                <c:pt idx="2">
                  <c:v>4214</c:v>
                </c:pt>
                <c:pt idx="4">
                  <c:v>1722</c:v>
                </c:pt>
                <c:pt idx="6">
                  <c:v>2970</c:v>
                </c:pt>
                <c:pt idx="8">
                  <c:v>1120</c:v>
                </c:pt>
                <c:pt idx="10">
                  <c:v>2286</c:v>
                </c:pt>
                <c:pt idx="12">
                  <c:v>2019</c:v>
                </c:pt>
                <c:pt idx="14">
                  <c:v>14331</c:v>
                </c:pt>
                <c:pt idx="15">
                  <c:v>120066</c:v>
                </c:pt>
                <c:pt idx="17">
                  <c:v>134397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336</c:v>
                </c:pt>
                <c:pt idx="5">
                  <c:v>344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10693</c:v>
                </c:pt>
                <c:pt idx="16">
                  <c:v>11382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1511</c:v>
                </c:pt>
                <c:pt idx="3">
                  <c:v>1480</c:v>
                </c:pt>
                <c:pt idx="4">
                  <c:v>19</c:v>
                </c:pt>
                <c:pt idx="5">
                  <c:v>10</c:v>
                </c:pt>
                <c:pt idx="6">
                  <c:v>1693</c:v>
                </c:pt>
                <c:pt idx="7">
                  <c:v>1567</c:v>
                </c:pt>
                <c:pt idx="8">
                  <c:v>473</c:v>
                </c:pt>
                <c:pt idx="9">
                  <c:v>565</c:v>
                </c:pt>
                <c:pt idx="10">
                  <c:v>1146</c:v>
                </c:pt>
                <c:pt idx="11">
                  <c:v>1201</c:v>
                </c:pt>
                <c:pt idx="12">
                  <c:v>738</c:v>
                </c:pt>
                <c:pt idx="13">
                  <c:v>652</c:v>
                </c:pt>
                <c:pt idx="15">
                  <c:v>5737</c:v>
                </c:pt>
                <c:pt idx="16">
                  <c:v>6148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3</c:v>
                </c:pt>
                <c:pt idx="6">
                  <c:v>67</c:v>
                </c:pt>
                <c:pt idx="7">
                  <c:v>71</c:v>
                </c:pt>
                <c:pt idx="8">
                  <c:v>19</c:v>
                </c:pt>
                <c:pt idx="9">
                  <c:v>4</c:v>
                </c:pt>
                <c:pt idx="10">
                  <c:v>20</c:v>
                </c:pt>
                <c:pt idx="11">
                  <c:v>25</c:v>
                </c:pt>
                <c:pt idx="12">
                  <c:v>6</c:v>
                </c:pt>
                <c:pt idx="13">
                  <c:v>10</c:v>
                </c:pt>
                <c:pt idx="15">
                  <c:v>395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18</c:v>
                </c:pt>
                <c:pt idx="4">
                  <c:v>18</c:v>
                </c:pt>
                <c:pt idx="6">
                  <c:v>138</c:v>
                </c:pt>
                <c:pt idx="8">
                  <c:v>23</c:v>
                </c:pt>
                <c:pt idx="10">
                  <c:v>45</c:v>
                </c:pt>
                <c:pt idx="12">
                  <c:v>16</c:v>
                </c:pt>
                <c:pt idx="15">
                  <c:v>775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1511</c:v>
                </c:pt>
                <c:pt idx="3">
                  <c:v>1480</c:v>
                </c:pt>
                <c:pt idx="4">
                  <c:v>355</c:v>
                </c:pt>
                <c:pt idx="5">
                  <c:v>354</c:v>
                </c:pt>
                <c:pt idx="6">
                  <c:v>1693</c:v>
                </c:pt>
                <c:pt idx="7">
                  <c:v>1572</c:v>
                </c:pt>
                <c:pt idx="8">
                  <c:v>473</c:v>
                </c:pt>
                <c:pt idx="9">
                  <c:v>565</c:v>
                </c:pt>
                <c:pt idx="10">
                  <c:v>1146</c:v>
                </c:pt>
                <c:pt idx="11">
                  <c:v>1201</c:v>
                </c:pt>
                <c:pt idx="12">
                  <c:v>738</c:v>
                </c:pt>
                <c:pt idx="13">
                  <c:v>652</c:v>
                </c:pt>
                <c:pt idx="15">
                  <c:v>16430</c:v>
                </c:pt>
                <c:pt idx="16">
                  <c:v>17530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2991</c:v>
                </c:pt>
                <c:pt idx="4">
                  <c:v>709</c:v>
                </c:pt>
                <c:pt idx="6">
                  <c:v>3265</c:v>
                </c:pt>
                <c:pt idx="8">
                  <c:v>1038</c:v>
                </c:pt>
                <c:pt idx="10">
                  <c:v>2347</c:v>
                </c:pt>
                <c:pt idx="12">
                  <c:v>1390</c:v>
                </c:pt>
                <c:pt idx="14">
                  <c:v>11740</c:v>
                </c:pt>
                <c:pt idx="15">
                  <c:v>33960</c:v>
                </c:pt>
                <c:pt idx="17">
                  <c:v>45700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487576"/>
        <c:axId val="159490320"/>
      </c:barChart>
      <c:catAx>
        <c:axId val="15948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90320"/>
        <c:crosses val="autoZero"/>
        <c:auto val="1"/>
        <c:lblAlgn val="ctr"/>
        <c:lblOffset val="100"/>
        <c:noMultiLvlLbl val="0"/>
      </c:catAx>
      <c:valAx>
        <c:axId val="15949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87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9" zoomScale="70" zoomScaleSheetLayoutView="70" workbookViewId="0">
      <selection activeCell="N65" sqref="N65:Q6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57</v>
      </c>
      <c r="C4" s="150" t="s">
        <v>56</v>
      </c>
      <c r="D4" s="109" t="s">
        <v>55</v>
      </c>
      <c r="E4" s="126"/>
      <c r="F4" s="109" t="s">
        <v>37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54</v>
      </c>
      <c r="G7" s="125"/>
      <c r="H7" s="125"/>
      <c r="I7" s="125"/>
      <c r="J7" s="125"/>
      <c r="K7" s="125"/>
      <c r="L7" s="125"/>
      <c r="M7" s="126"/>
      <c r="N7" s="119" t="s">
        <v>72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73</v>
      </c>
      <c r="O8" s="120"/>
      <c r="P8" s="121"/>
      <c r="Q8" s="153" t="s">
        <v>58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134</v>
      </c>
      <c r="E11" s="87"/>
      <c r="F11" s="86" t="s">
        <v>98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134</v>
      </c>
      <c r="E12" s="87"/>
      <c r="F12" s="86" t="s">
        <v>99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6" t="s">
        <v>134</v>
      </c>
      <c r="E13" s="87"/>
      <c r="F13" s="86" t="s">
        <v>100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2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86" t="s">
        <v>134</v>
      </c>
      <c r="E14" s="87"/>
      <c r="F14" s="86" t="s">
        <v>101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1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86" t="s">
        <v>134</v>
      </c>
      <c r="E15" s="87"/>
      <c r="F15" s="86" t="s">
        <v>102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42</v>
      </c>
      <c r="C16" s="30" t="s">
        <v>18</v>
      </c>
      <c r="D16" s="86" t="s">
        <v>134</v>
      </c>
      <c r="E16" s="87"/>
      <c r="F16" s="86" t="s">
        <v>79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7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134</v>
      </c>
      <c r="E17" s="87"/>
      <c r="F17" s="86" t="s">
        <v>80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6" t="s">
        <v>134</v>
      </c>
      <c r="E18" s="87"/>
      <c r="F18" s="86" t="s">
        <v>81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6" t="s">
        <v>134</v>
      </c>
      <c r="E19" s="87"/>
      <c r="F19" s="86" t="s">
        <v>82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11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86" t="s">
        <v>138</v>
      </c>
      <c r="E21" s="87"/>
      <c r="F21" s="86" t="s">
        <v>83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86" t="s">
        <v>138</v>
      </c>
      <c r="E22" s="87"/>
      <c r="F22" s="86" t="s">
        <v>103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6" t="s">
        <v>139</v>
      </c>
      <c r="E23" s="87"/>
      <c r="F23" s="86" t="s">
        <v>104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86" t="s">
        <v>135</v>
      </c>
      <c r="E25" s="87"/>
      <c r="F25" s="86" t="s">
        <v>87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135</v>
      </c>
      <c r="E26" s="87"/>
      <c r="F26" s="86" t="s">
        <v>88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2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86" t="s">
        <v>138</v>
      </c>
      <c r="E27" s="87"/>
      <c r="F27" s="86" t="s">
        <v>105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122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86" t="s">
        <v>134</v>
      </c>
      <c r="E29" s="87"/>
      <c r="F29" s="86" t="s">
        <v>89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134</v>
      </c>
      <c r="E30" s="87"/>
      <c r="F30" s="86" t="s">
        <v>90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3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134</v>
      </c>
      <c r="E31" s="87"/>
      <c r="F31" s="86" t="s">
        <v>91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86" t="s">
        <v>134</v>
      </c>
      <c r="E34" s="87"/>
      <c r="F34" s="86" t="s">
        <v>92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134</v>
      </c>
      <c r="E35" s="87"/>
      <c r="F35" s="86" t="s">
        <v>111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8" customHeight="1">
      <c r="A38" s="142">
        <v>21</v>
      </c>
      <c r="B38" s="142" t="s">
        <v>117</v>
      </c>
      <c r="C38" s="30" t="s">
        <v>2</v>
      </c>
      <c r="D38" s="86" t="s">
        <v>138</v>
      </c>
      <c r="E38" s="87"/>
      <c r="F38" s="86" t="s">
        <v>106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3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140</v>
      </c>
      <c r="E39" s="87"/>
      <c r="F39" s="86" t="s">
        <v>93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140</v>
      </c>
      <c r="E40" s="87"/>
      <c r="F40" s="86" t="s">
        <v>94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140</v>
      </c>
      <c r="E41" s="87"/>
      <c r="F41" s="86" t="s">
        <v>95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2</v>
      </c>
      <c r="R41" s="44"/>
    </row>
    <row r="42" spans="1:23" s="4" customFormat="1" ht="47.25" customHeight="1">
      <c r="A42" s="143"/>
      <c r="B42" s="143"/>
      <c r="C42" s="30" t="s">
        <v>125</v>
      </c>
      <c r="D42" s="86" t="s">
        <v>140</v>
      </c>
      <c r="E42" s="87"/>
      <c r="F42" s="86" t="s">
        <v>112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1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140</v>
      </c>
      <c r="E43" s="87"/>
      <c r="F43" s="86" t="s">
        <v>96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86" t="s">
        <v>140</v>
      </c>
      <c r="E44" s="87"/>
      <c r="F44" s="86" t="s">
        <v>84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86" t="s">
        <v>140</v>
      </c>
      <c r="E45" s="87"/>
      <c r="F45" s="86" t="s">
        <v>97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2</v>
      </c>
      <c r="R45" s="44"/>
    </row>
    <row r="46" spans="1:23" s="4" customFormat="1" ht="34.5" customHeight="1">
      <c r="A46" s="30">
        <v>24</v>
      </c>
      <c r="B46" s="142" t="s">
        <v>120</v>
      </c>
      <c r="C46" s="30" t="s">
        <v>126</v>
      </c>
      <c r="D46" s="86" t="s">
        <v>141</v>
      </c>
      <c r="E46" s="87"/>
      <c r="F46" s="86" t="s">
        <v>85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141</v>
      </c>
      <c r="E47" s="87"/>
      <c r="F47" s="86" t="s">
        <v>86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35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69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133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60</v>
      </c>
      <c r="F51" s="91" t="s">
        <v>61</v>
      </c>
      <c r="G51" s="20">
        <v>43157</v>
      </c>
      <c r="H51" s="137" t="s">
        <v>65</v>
      </c>
      <c r="I51" s="105"/>
      <c r="J51" s="55"/>
      <c r="K51" s="137" t="s">
        <v>66</v>
      </c>
      <c r="L51" s="104"/>
      <c r="M51" s="104"/>
      <c r="N51" s="105"/>
      <c r="O51" s="138" t="s">
        <v>62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62</v>
      </c>
      <c r="H52" s="55" t="s">
        <v>63</v>
      </c>
      <c r="I52" s="56" t="s">
        <v>64</v>
      </c>
      <c r="J52" s="56"/>
      <c r="K52" s="137" t="s">
        <v>63</v>
      </c>
      <c r="L52" s="104"/>
      <c r="M52" s="105"/>
      <c r="N52" s="56" t="s">
        <v>64</v>
      </c>
      <c r="O52" s="62" t="s">
        <v>63</v>
      </c>
      <c r="P52" s="63" t="s">
        <v>67</v>
      </c>
      <c r="Q52" s="138" t="s">
        <v>68</v>
      </c>
      <c r="R52" s="140"/>
    </row>
    <row r="53" spans="1:23" s="6" customFormat="1" ht="25.5" customHeight="1">
      <c r="A53" s="146" t="s">
        <v>76</v>
      </c>
      <c r="B53" s="147"/>
      <c r="C53" s="147"/>
      <c r="D53" s="147"/>
      <c r="E53" s="99">
        <f>R53/G53</f>
        <v>0.70977693402942577</v>
      </c>
      <c r="F53" s="35" t="s">
        <v>49</v>
      </c>
      <c r="G53" s="130">
        <v>4214</v>
      </c>
      <c r="H53" s="57">
        <v>0</v>
      </c>
      <c r="I53" s="58">
        <v>0</v>
      </c>
      <c r="J53" s="59"/>
      <c r="K53" s="101">
        <v>8</v>
      </c>
      <c r="L53" s="104"/>
      <c r="M53" s="105"/>
      <c r="N53" s="58">
        <v>1511</v>
      </c>
      <c r="O53" s="64">
        <f>H53+K53</f>
        <v>8</v>
      </c>
      <c r="P53" s="84">
        <f>SUM(O53:O54)</f>
        <v>18</v>
      </c>
      <c r="Q53" s="65">
        <f>I53+N53</f>
        <v>1511</v>
      </c>
      <c r="R53" s="84">
        <f>SUM(Q53:Q54)</f>
        <v>2991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50</v>
      </c>
      <c r="G54" s="92"/>
      <c r="H54" s="57">
        <v>0</v>
      </c>
      <c r="I54" s="58">
        <v>0</v>
      </c>
      <c r="J54" s="59"/>
      <c r="K54" s="101">
        <v>10</v>
      </c>
      <c r="L54" s="102"/>
      <c r="M54" s="103"/>
      <c r="N54" s="58">
        <v>1480</v>
      </c>
      <c r="O54" s="64">
        <f t="shared" ref="O54:O64" si="0">H54+K54</f>
        <v>10</v>
      </c>
      <c r="P54" s="85"/>
      <c r="Q54" s="65">
        <f t="shared" ref="Q54:Q64" si="1">I54+N54</f>
        <v>1480</v>
      </c>
      <c r="R54" s="85"/>
    </row>
    <row r="55" spans="1:23" s="6" customFormat="1" ht="24" customHeight="1">
      <c r="A55" s="93" t="s">
        <v>77</v>
      </c>
      <c r="B55" s="94"/>
      <c r="C55" s="94"/>
      <c r="D55" s="95"/>
      <c r="E55" s="99">
        <f t="shared" ref="E55" si="2">R55/G55</f>
        <v>0.41173054587688734</v>
      </c>
      <c r="F55" s="74" t="s">
        <v>51</v>
      </c>
      <c r="G55" s="130">
        <v>1722</v>
      </c>
      <c r="H55" s="57">
        <v>15</v>
      </c>
      <c r="I55" s="58">
        <v>336</v>
      </c>
      <c r="J55" s="57"/>
      <c r="K55" s="101">
        <v>0</v>
      </c>
      <c r="L55" s="102"/>
      <c r="M55" s="103"/>
      <c r="N55" s="58">
        <v>19</v>
      </c>
      <c r="O55" s="64">
        <f t="shared" si="0"/>
        <v>15</v>
      </c>
      <c r="P55" s="84">
        <f t="shared" ref="P55" si="3">SUM(O55:O56)</f>
        <v>18</v>
      </c>
      <c r="Q55" s="65">
        <f t="shared" si="1"/>
        <v>355</v>
      </c>
      <c r="R55" s="84">
        <f>SUM(Q55:Q56)</f>
        <v>709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52</v>
      </c>
      <c r="G56" s="92"/>
      <c r="H56" s="57">
        <v>2</v>
      </c>
      <c r="I56" s="58">
        <v>344</v>
      </c>
      <c r="J56" s="57"/>
      <c r="K56" s="101">
        <v>1</v>
      </c>
      <c r="L56" s="102"/>
      <c r="M56" s="103"/>
      <c r="N56" s="58">
        <v>10</v>
      </c>
      <c r="O56" s="64">
        <f t="shared" si="0"/>
        <v>3</v>
      </c>
      <c r="P56" s="85"/>
      <c r="Q56" s="65">
        <f t="shared" si="1"/>
        <v>354</v>
      </c>
      <c r="R56" s="85"/>
    </row>
    <row r="57" spans="1:23" s="6" customFormat="1" ht="25.5" customHeight="1">
      <c r="A57" s="93" t="s">
        <v>107</v>
      </c>
      <c r="B57" s="94"/>
      <c r="C57" s="94"/>
      <c r="D57" s="95"/>
      <c r="E57" s="99">
        <f>R57/G57</f>
        <v>1.0993265993265993</v>
      </c>
      <c r="F57" s="74" t="s">
        <v>20</v>
      </c>
      <c r="G57" s="130">
        <v>2970</v>
      </c>
      <c r="H57" s="57">
        <v>0</v>
      </c>
      <c r="I57" s="58">
        <v>0</v>
      </c>
      <c r="J57" s="57"/>
      <c r="K57" s="101">
        <v>67</v>
      </c>
      <c r="L57" s="102"/>
      <c r="M57" s="103"/>
      <c r="N57" s="58">
        <v>1693</v>
      </c>
      <c r="O57" s="64">
        <f t="shared" si="0"/>
        <v>67</v>
      </c>
      <c r="P57" s="84">
        <f t="shared" ref="P57" si="4">SUM(O57:O58)</f>
        <v>138</v>
      </c>
      <c r="Q57" s="65">
        <f t="shared" si="1"/>
        <v>1693</v>
      </c>
      <c r="R57" s="84">
        <f t="shared" ref="R57" si="5">SUM(Q57:Q58)</f>
        <v>3265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44</v>
      </c>
      <c r="G58" s="92"/>
      <c r="H58" s="57">
        <v>0</v>
      </c>
      <c r="I58" s="58">
        <v>5</v>
      </c>
      <c r="J58" s="57"/>
      <c r="K58" s="101">
        <v>71</v>
      </c>
      <c r="L58" s="102"/>
      <c r="M58" s="103"/>
      <c r="N58" s="58">
        <v>1567</v>
      </c>
      <c r="O58" s="64">
        <f t="shared" si="0"/>
        <v>71</v>
      </c>
      <c r="P58" s="85"/>
      <c r="Q58" s="65">
        <f t="shared" si="1"/>
        <v>1572</v>
      </c>
      <c r="R58" s="85"/>
    </row>
    <row r="59" spans="1:23" s="6" customFormat="1" ht="25.5" customHeight="1">
      <c r="A59" s="93" t="s">
        <v>108</v>
      </c>
      <c r="B59" s="94"/>
      <c r="C59" s="94"/>
      <c r="D59" s="95"/>
      <c r="E59" s="99">
        <f>R59/G59</f>
        <v>0.92678571428571432</v>
      </c>
      <c r="F59" s="35" t="s">
        <v>45</v>
      </c>
      <c r="G59" s="130">
        <v>1120</v>
      </c>
      <c r="H59" s="57">
        <v>0</v>
      </c>
      <c r="I59" s="58">
        <v>0</v>
      </c>
      <c r="J59" s="58"/>
      <c r="K59" s="101">
        <v>19</v>
      </c>
      <c r="L59" s="102"/>
      <c r="M59" s="103"/>
      <c r="N59" s="58">
        <v>473</v>
      </c>
      <c r="O59" s="64">
        <f t="shared" si="0"/>
        <v>19</v>
      </c>
      <c r="P59" s="84">
        <f>SUM(O59:O60)</f>
        <v>23</v>
      </c>
      <c r="Q59" s="65">
        <f t="shared" si="1"/>
        <v>473</v>
      </c>
      <c r="R59" s="84">
        <f t="shared" ref="R59" si="6">SUM(Q59:Q60)</f>
        <v>1038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46</v>
      </c>
      <c r="G60" s="92"/>
      <c r="H60" s="57">
        <v>0</v>
      </c>
      <c r="I60" s="58">
        <v>0</v>
      </c>
      <c r="J60" s="58"/>
      <c r="K60" s="101">
        <v>4</v>
      </c>
      <c r="L60" s="102"/>
      <c r="M60" s="103"/>
      <c r="N60" s="58">
        <v>565</v>
      </c>
      <c r="O60" s="64">
        <f t="shared" si="0"/>
        <v>4</v>
      </c>
      <c r="P60" s="85"/>
      <c r="Q60" s="65">
        <f t="shared" si="1"/>
        <v>565</v>
      </c>
      <c r="R60" s="85"/>
    </row>
    <row r="61" spans="1:23" s="6" customFormat="1" ht="25.5" customHeight="1">
      <c r="A61" s="93" t="s">
        <v>109</v>
      </c>
      <c r="B61" s="94"/>
      <c r="C61" s="94"/>
      <c r="D61" s="95"/>
      <c r="E61" s="99">
        <f>R61/G61</f>
        <v>1.02668416447944</v>
      </c>
      <c r="F61" s="23" t="s">
        <v>113</v>
      </c>
      <c r="G61" s="130">
        <v>2286</v>
      </c>
      <c r="H61" s="57">
        <v>0</v>
      </c>
      <c r="I61" s="60">
        <v>0</v>
      </c>
      <c r="J61" s="61"/>
      <c r="K61" s="101">
        <v>20</v>
      </c>
      <c r="L61" s="102"/>
      <c r="M61" s="103"/>
      <c r="N61" s="60">
        <v>1146</v>
      </c>
      <c r="O61" s="64">
        <f t="shared" si="0"/>
        <v>20</v>
      </c>
      <c r="P61" s="84">
        <f>SUM(O61:O62)</f>
        <v>45</v>
      </c>
      <c r="Q61" s="65">
        <f t="shared" si="1"/>
        <v>1146</v>
      </c>
      <c r="R61" s="84">
        <f t="shared" ref="R61" si="7">SUM(Q61:Q62)</f>
        <v>2347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75</v>
      </c>
      <c r="G62" s="92"/>
      <c r="H62" s="57">
        <v>0</v>
      </c>
      <c r="I62" s="60">
        <v>0</v>
      </c>
      <c r="J62" s="61"/>
      <c r="K62" s="101">
        <v>25</v>
      </c>
      <c r="L62" s="102"/>
      <c r="M62" s="103"/>
      <c r="N62" s="60">
        <v>1201</v>
      </c>
      <c r="O62" s="64">
        <f t="shared" si="0"/>
        <v>25</v>
      </c>
      <c r="P62" s="85"/>
      <c r="Q62" s="65">
        <f t="shared" si="1"/>
        <v>1201</v>
      </c>
      <c r="R62" s="85"/>
    </row>
    <row r="63" spans="1:23" s="6" customFormat="1" ht="25.5" customHeight="1">
      <c r="A63" s="93" t="s">
        <v>110</v>
      </c>
      <c r="B63" s="94"/>
      <c r="C63" s="94"/>
      <c r="D63" s="95"/>
      <c r="E63" s="99">
        <f>R63/G63</f>
        <v>0.68845963348192174</v>
      </c>
      <c r="F63" s="23" t="s">
        <v>40</v>
      </c>
      <c r="G63" s="130">
        <v>2019</v>
      </c>
      <c r="H63" s="57">
        <v>0</v>
      </c>
      <c r="I63" s="60">
        <v>0</v>
      </c>
      <c r="J63" s="61"/>
      <c r="K63" s="101">
        <v>6</v>
      </c>
      <c r="L63" s="102"/>
      <c r="M63" s="103"/>
      <c r="N63" s="60">
        <v>738</v>
      </c>
      <c r="O63" s="64">
        <f t="shared" si="0"/>
        <v>6</v>
      </c>
      <c r="P63" s="84">
        <f t="shared" ref="P63" si="8">SUM(O63:O64)</f>
        <v>16</v>
      </c>
      <c r="Q63" s="65">
        <f t="shared" si="1"/>
        <v>738</v>
      </c>
      <c r="R63" s="84">
        <f t="shared" ref="R63" si="9">SUM(Q63:Q64)</f>
        <v>1390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41</v>
      </c>
      <c r="G64" s="92"/>
      <c r="H64" s="57">
        <v>0</v>
      </c>
      <c r="I64" s="60">
        <v>0</v>
      </c>
      <c r="J64" s="61"/>
      <c r="K64" s="101">
        <v>10</v>
      </c>
      <c r="L64" s="102"/>
      <c r="M64" s="103"/>
      <c r="N64" s="60">
        <v>652</v>
      </c>
      <c r="O64" s="64">
        <f t="shared" si="0"/>
        <v>10</v>
      </c>
      <c r="P64" s="85"/>
      <c r="Q64" s="65">
        <f t="shared" si="1"/>
        <v>652</v>
      </c>
      <c r="R64" s="85"/>
    </row>
    <row r="65" spans="1:20" s="6" customFormat="1" ht="35.25" customHeight="1">
      <c r="A65" s="118" t="s">
        <v>47</v>
      </c>
      <c r="B65" s="148"/>
      <c r="C65" s="148"/>
      <c r="D65" s="149"/>
      <c r="E65" s="66">
        <f>R65/G65</f>
        <v>0.81920312609029378</v>
      </c>
      <c r="F65" s="24"/>
      <c r="G65" s="71">
        <f>G63+G61+G59+G57+G55+G53</f>
        <v>14331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11740</v>
      </c>
    </row>
    <row r="66" spans="1:20" s="6" customFormat="1" ht="32.25" customHeight="1">
      <c r="A66" s="93" t="s">
        <v>78</v>
      </c>
      <c r="B66" s="94"/>
      <c r="C66" s="94"/>
      <c r="D66" s="95"/>
      <c r="E66" s="99">
        <f>R66/G66</f>
        <v>0.28284443556044175</v>
      </c>
      <c r="F66" s="35" t="s">
        <v>48</v>
      </c>
      <c r="G66" s="130">
        <v>120066</v>
      </c>
      <c r="H66" s="48">
        <v>257</v>
      </c>
      <c r="I66" s="22">
        <v>10693</v>
      </c>
      <c r="J66" s="32"/>
      <c r="K66" s="106">
        <v>138</v>
      </c>
      <c r="L66" s="107"/>
      <c r="M66" s="108"/>
      <c r="N66" s="22">
        <v>5737</v>
      </c>
      <c r="O66" s="69">
        <f>H66+K66</f>
        <v>395</v>
      </c>
      <c r="P66" s="131">
        <f>SUM(O66:O67)</f>
        <v>775</v>
      </c>
      <c r="Q66" s="70">
        <f>I66+N66</f>
        <v>16430</v>
      </c>
      <c r="R66" s="131">
        <f>SUM(Q66:Q67)</f>
        <v>33960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247</v>
      </c>
      <c r="I67" s="22">
        <v>11382</v>
      </c>
      <c r="J67" s="32"/>
      <c r="K67" s="106">
        <v>133</v>
      </c>
      <c r="L67" s="107"/>
      <c r="M67" s="108"/>
      <c r="N67" s="22">
        <v>6148</v>
      </c>
      <c r="O67" s="69">
        <f>H67+K67</f>
        <v>380</v>
      </c>
      <c r="P67" s="132"/>
      <c r="Q67" s="70">
        <f>I67+N67</f>
        <v>17530</v>
      </c>
      <c r="R67" s="132"/>
    </row>
    <row r="68" spans="1:20" s="6" customFormat="1" ht="32.25" customHeight="1">
      <c r="A68" s="49"/>
      <c r="B68" s="164" t="s">
        <v>35</v>
      </c>
      <c r="C68" s="164"/>
      <c r="D68" s="164"/>
      <c r="E68" s="66">
        <f>R68/G68</f>
        <v>0.34003735202422675</v>
      </c>
      <c r="F68" s="50"/>
      <c r="G68" s="68">
        <f>G66+G65</f>
        <v>134397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45700</v>
      </c>
    </row>
    <row r="69" spans="1:20" s="6" customFormat="1" ht="60" customHeight="1">
      <c r="A69" s="26"/>
      <c r="B69" s="142" t="s">
        <v>127</v>
      </c>
      <c r="C69" s="81" t="s">
        <v>129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142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128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137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2019-02-26T00:44:30Z</cp:lastPrinted>
  <dcterms:created xsi:type="dcterms:W3CDTF">2007-08-14T04:27:29Z</dcterms:created>
  <dcterms:modified xsi:type="dcterms:W3CDTF">2019-02-26T00:46:39Z</dcterms:modified>
</cp:coreProperties>
</file>